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93B3D64-264B-40CC-9CD3-FA5C66FF9CB2}" xr6:coauthVersionLast="47" xr6:coauthVersionMax="47" xr10:uidLastSave="{00000000-0000-0000-0000-000000000000}"/>
  <bookViews>
    <workbookView xWindow="-108" yWindow="-108" windowWidth="23256" windowHeight="12576" tabRatio="906" xr2:uid="{00000000-000D-0000-FFFF-FFFF00000000}"/>
  </bookViews>
  <sheets>
    <sheet name="OPISNI PODACI Bjelovar" sheetId="21" r:id="rId1"/>
    <sheet name="OPISNI PODACI Cakovec" sheetId="22" r:id="rId2"/>
    <sheet name="OPISNI PODACI Karlovac1" sheetId="23" r:id="rId3"/>
    <sheet name="OPISNI PODACI Karlovac2" sheetId="24" r:id="rId4"/>
    <sheet name="OPISNI PODACI Koprivnica" sheetId="25" r:id="rId5"/>
    <sheet name="OPISNI PODACI Krizevci" sheetId="26" r:id="rId6"/>
    <sheet name="OPISNI PODACI Rijeka1" sheetId="30" r:id="rId7"/>
    <sheet name="OPISNI PODACI Rijeka2" sheetId="31" r:id="rId8"/>
    <sheet name="OPISNI PODACI Vinkovci" sheetId="27" r:id="rId9"/>
    <sheet name="OPISNI PODACI Zadar" sheetId="28" r:id="rId10"/>
    <sheet name="OPISNI PODACI Zadar2" sheetId="29" r:id="rId11"/>
    <sheet name="ZAGREB_OPISNI PODACI" sheetId="32" r:id="rId12"/>
    <sheet name="ZAGREB_OP (za 2. vozilo)" sheetId="33" r:id="rId13"/>
    <sheet name="1. Službe i vozila '20." sheetId="1" r:id="rId14"/>
    <sheet name="2. Obuhvat '20." sheetId="2" r:id="rId15"/>
    <sheet name="3. Zaposlenici, radno vrij. '20" sheetId="3" r:id="rId16"/>
    <sheet name="4. Korisnici i korištenje '20." sheetId="4" r:id="rId17"/>
    <sheet name="5. Fond '20." sheetId="5" r:id="rId18"/>
    <sheet name="6. Računalno poslovanje '20." sheetId="6" r:id="rId19"/>
    <sheet name="7. Br.programa i br posjeta '20" sheetId="7" r:id="rId20"/>
    <sheet name="8. Vrste programa '20." sheetId="10" r:id="rId21"/>
    <sheet name="9. Financiranje '20." sheetId="9" r:id="rId22"/>
  </sheets>
  <calcPr calcId="181029"/>
</workbook>
</file>

<file path=xl/calcChain.xml><?xml version="1.0" encoding="utf-8"?>
<calcChain xmlns="http://schemas.openxmlformats.org/spreadsheetml/2006/main">
  <c r="L16" i="9" l="1"/>
  <c r="L6" i="9"/>
  <c r="L7" i="9"/>
  <c r="L8" i="9"/>
  <c r="L9" i="9"/>
  <c r="L10" i="9"/>
  <c r="L11" i="9"/>
  <c r="L12" i="9"/>
  <c r="L13" i="9"/>
  <c r="L14" i="9"/>
  <c r="L5" i="9"/>
  <c r="F18" i="9"/>
  <c r="G18" i="9"/>
  <c r="H18" i="9"/>
  <c r="L18" i="9" s="1"/>
  <c r="I18" i="9"/>
  <c r="J18" i="9"/>
  <c r="E18" i="9"/>
  <c r="K18" i="9"/>
  <c r="I20" i="3"/>
  <c r="F19" i="1"/>
  <c r="D18" i="9"/>
  <c r="E19" i="7"/>
  <c r="F19" i="7"/>
  <c r="G19" i="7"/>
  <c r="H19" i="7"/>
  <c r="I19" i="7"/>
  <c r="D19" i="7"/>
  <c r="H18" i="5"/>
  <c r="I18" i="5"/>
  <c r="J18" i="5"/>
  <c r="K18" i="5"/>
  <c r="L18" i="5"/>
  <c r="M18" i="5"/>
  <c r="N18" i="5"/>
  <c r="D18" i="5"/>
  <c r="E18" i="4"/>
  <c r="G18" i="4"/>
  <c r="I18" i="4"/>
  <c r="J18" i="4"/>
  <c r="K18" i="4"/>
  <c r="D18" i="4"/>
  <c r="E20" i="3"/>
  <c r="F20" i="3"/>
  <c r="G20" i="3"/>
  <c r="H20" i="3"/>
  <c r="J20" i="3"/>
  <c r="K20" i="3"/>
  <c r="L20" i="3"/>
  <c r="M20" i="3"/>
  <c r="N20" i="3"/>
  <c r="O20" i="3"/>
  <c r="P20" i="3"/>
  <c r="Q20" i="3"/>
  <c r="D20" i="3"/>
  <c r="E20" i="2"/>
  <c r="F20" i="2"/>
  <c r="G20" i="2"/>
  <c r="H20" i="2"/>
  <c r="I20" i="2"/>
  <c r="J20" i="2"/>
  <c r="K20" i="2"/>
  <c r="L20" i="2"/>
  <c r="D20" i="2"/>
  <c r="F14" i="4"/>
  <c r="F18" i="4" s="1"/>
  <c r="H10" i="5"/>
  <c r="G10" i="5"/>
  <c r="G18" i="5" s="1"/>
  <c r="F10" i="5"/>
  <c r="F18" i="5" s="1"/>
  <c r="E10" i="5"/>
  <c r="E18" i="5" s="1"/>
  <c r="H10" i="4"/>
  <c r="H18" i="4" s="1"/>
  <c r="F10" i="4"/>
</calcChain>
</file>

<file path=xl/sharedStrings.xml><?xml version="1.0" encoding="utf-8"?>
<sst xmlns="http://schemas.openxmlformats.org/spreadsheetml/2006/main" count="1442" uniqueCount="384">
  <si>
    <t>Bjelovar</t>
  </si>
  <si>
    <t>Čakovec</t>
  </si>
  <si>
    <t>Karlovac</t>
  </si>
  <si>
    <t>Koprivnica</t>
  </si>
  <si>
    <t>Križevci</t>
  </si>
  <si>
    <t>Vinkovci</t>
  </si>
  <si>
    <t>Zadar</t>
  </si>
  <si>
    <t xml:space="preserve">Bibliobusne 
službe </t>
  </si>
  <si>
    <t>Zagreb</t>
  </si>
  <si>
    <t xml:space="preserve">Rijeka </t>
  </si>
  <si>
    <t>Godina proizvodnje
bibliobusa</t>
  </si>
  <si>
    <t>Godina osnivanja
službe</t>
  </si>
  <si>
    <t>Broj stajališta
ukupno</t>
  </si>
  <si>
    <t xml:space="preserve">Djeca </t>
  </si>
  <si>
    <t>Odrasli</t>
  </si>
  <si>
    <t>Ukupno</t>
  </si>
  <si>
    <t>Kapacitet vozila</t>
  </si>
  <si>
    <t>Knjižnični program u vozilu</t>
  </si>
  <si>
    <t>samo za 
djelatnike</t>
  </si>
  <si>
    <t>za djelatnike 
i korisnike</t>
  </si>
  <si>
    <t>UKUPNO
%</t>
  </si>
  <si>
    <t>za djecu</t>
  </si>
  <si>
    <t>za odrasle</t>
  </si>
  <si>
    <t>djece</t>
  </si>
  <si>
    <t>odraslih</t>
  </si>
  <si>
    <t>ukupno</t>
  </si>
  <si>
    <t>Broj održanih programa</t>
  </si>
  <si>
    <t>pričaonice,
igraonice</t>
  </si>
  <si>
    <t>književni 
susreti</t>
  </si>
  <si>
    <t>kazališni 
programi</t>
  </si>
  <si>
    <t>programi 
o EU</t>
  </si>
  <si>
    <t>izložbe</t>
  </si>
  <si>
    <t>ostali kult.-animac. programi</t>
  </si>
  <si>
    <t>kvizovi, natjecanja</t>
  </si>
  <si>
    <t>manifestacije, akcije za potic. čitanja</t>
  </si>
  <si>
    <t>rješavanje
informac.
zahtjeva</t>
  </si>
  <si>
    <t xml:space="preserve">2. OBUHVAT PODRUČJA </t>
  </si>
  <si>
    <t>3. ZAPOSLENICI I RADNO VRIJEME</t>
  </si>
  <si>
    <t>4. KORISNICI I KORIŠTENJE</t>
  </si>
  <si>
    <t>5. KNJIŽNIČNI FOND BIBLIOBUSA</t>
  </si>
  <si>
    <t>8. VRSTE PROGRAMA ZA KORISNIKE</t>
  </si>
  <si>
    <t>9. FINANCIRANJE BIBLIOBUSNIH SLUŽBI</t>
  </si>
  <si>
    <t>1. BIBLIOBUSNE SLUŽBE I VOZILA</t>
  </si>
  <si>
    <t>Zg - 1</t>
  </si>
  <si>
    <t>Zg - 2</t>
  </si>
  <si>
    <t>Redni broj sadašnjeg vozila od početka službe</t>
  </si>
  <si>
    <r>
      <t xml:space="preserve">Vrsta 
podvozja
</t>
    </r>
    <r>
      <rPr>
        <i/>
        <sz val="11"/>
        <color indexed="8"/>
        <rFont val="Calibri"/>
        <family val="2"/>
        <charset val="238"/>
      </rPr>
      <t>(kamion, autobus, kombi)</t>
    </r>
  </si>
  <si>
    <t>Dužina 
vozila
(m)</t>
  </si>
  <si>
    <r>
      <t xml:space="preserve">Garaža 
</t>
    </r>
    <r>
      <rPr>
        <i/>
        <sz val="11"/>
        <color indexed="8"/>
        <rFont val="Calibri"/>
        <family val="2"/>
        <charset val="238"/>
      </rPr>
      <t>(DA - NE</t>
    </r>
    <r>
      <rPr>
        <i/>
        <sz val="11"/>
        <color indexed="8"/>
        <rFont val="Calibri"/>
        <family val="2"/>
        <charset val="238"/>
      </rPr>
      <t>)</t>
    </r>
  </si>
  <si>
    <t>U planu 
2. smjena
(DA - NE)</t>
  </si>
  <si>
    <t>U planu novo ili dodatno vozilo iste 
službe
(DA - NE)</t>
  </si>
  <si>
    <t>U planu 
nova služba u županiji
(DA - NE)</t>
  </si>
  <si>
    <t>Broj obuhvaćenih jedinica
 lokalne samouprave</t>
  </si>
  <si>
    <t>Broj stajališta 
u poduzećima /
 ustanovama *</t>
  </si>
  <si>
    <t>* Ubrajaju se stajališta u krugu ili u neposrednoj blizini poduzeća ili ustanove, namijenjena prvenstveno njihovim zaposlencima ili štićenicima.</t>
  </si>
  <si>
    <t>Broj stajališta 
u naseljima</t>
  </si>
  <si>
    <t>VSS,
mag.</t>
  </si>
  <si>
    <t>SSS</t>
  </si>
  <si>
    <t>VŠS,
bacc.</t>
  </si>
  <si>
    <t>Knjige
(br. sv.)</t>
  </si>
  <si>
    <t>Za  odrasle</t>
  </si>
  <si>
    <t>Za
 djecu</t>
  </si>
  <si>
    <t>Sastav fonda UKUPNO</t>
  </si>
  <si>
    <t>Neknjižna građa* (br.jed.)</t>
  </si>
  <si>
    <t>Broj naslova
 tekuće periodike</t>
  </si>
  <si>
    <t>prikaz.
filmova</t>
  </si>
  <si>
    <r>
      <t>WC u vozilu</t>
    </r>
    <r>
      <rPr>
        <i/>
        <sz val="11"/>
        <color indexed="8"/>
        <rFont val="Calibri"/>
        <family val="2"/>
        <charset val="238"/>
      </rPr>
      <t xml:space="preserve"> (DA - NE)</t>
    </r>
  </si>
  <si>
    <t>Rampa za invalide
 (DA - NE)</t>
  </si>
  <si>
    <t>Prosječno zadržavanje na stajalištu (u minutama)</t>
  </si>
  <si>
    <t>Najbliže 
stajalište (u km)</t>
  </si>
  <si>
    <t>Najdalje  
stajalište (u km)</t>
  </si>
  <si>
    <t>UKUPNO</t>
  </si>
  <si>
    <t>Ukupni fond</t>
  </si>
  <si>
    <t>Gradska</t>
  </si>
  <si>
    <t>Županijska</t>
  </si>
  <si>
    <t>6. RAČUNALNO POSLOVANJE I OPREMA</t>
  </si>
  <si>
    <t>fotokop.</t>
  </si>
  <si>
    <t>pisač</t>
  </si>
  <si>
    <t>skener</t>
  </si>
  <si>
    <r>
      <t xml:space="preserve">On-line poslovanje
</t>
    </r>
    <r>
      <rPr>
        <i/>
        <sz val="11"/>
        <color indexed="8"/>
        <rFont val="Calibri"/>
        <family val="2"/>
        <charset val="238"/>
      </rPr>
      <t>(DA-NE)</t>
    </r>
  </si>
  <si>
    <r>
      <t xml:space="preserve">Internet u vozilu
</t>
    </r>
    <r>
      <rPr>
        <i/>
        <sz val="11"/>
        <color indexed="8"/>
        <rFont val="Calibri"/>
        <family val="2"/>
        <charset val="238"/>
      </rPr>
      <t>(DA-NE)</t>
    </r>
  </si>
  <si>
    <t>tv</t>
  </si>
  <si>
    <t>DVD
 player</t>
  </si>
  <si>
    <t>za korisn.</t>
  </si>
  <si>
    <t>za 
djel.</t>
  </si>
  <si>
    <t>računala</t>
  </si>
  <si>
    <t>Računalna oprema
(broj kom.)</t>
  </si>
  <si>
    <t>AV oprema</t>
  </si>
  <si>
    <t>GRAD - OSNIVAČ
 %</t>
  </si>
  <si>
    <t>OPĆINE - KORISNICI 
%</t>
  </si>
  <si>
    <t>PODUZEĆA - 
KORISNICI 
%</t>
  </si>
  <si>
    <t>ŽUPANIJA 
%</t>
  </si>
  <si>
    <t>MINISTARSTVO
KULTURE 
%</t>
  </si>
  <si>
    <t>OSTALO
%</t>
  </si>
  <si>
    <t>ANKETNI UPITNIK O RADU BIBLIOBUSNE SLUŽBE</t>
  </si>
  <si>
    <t>Županija:</t>
  </si>
  <si>
    <t>Grad:</t>
  </si>
  <si>
    <t>I.  Podaci o vozilu</t>
  </si>
  <si>
    <t>Snaga motora:</t>
  </si>
  <si>
    <t xml:space="preserve">Broj prijeđenih kilometara ukupno:  </t>
  </si>
  <si>
    <t>Godina proizvodnje:</t>
  </si>
  <si>
    <t>Dimenzije vozila (u cm):</t>
  </si>
  <si>
    <t>dužina</t>
  </si>
  <si>
    <t>širina</t>
  </si>
  <si>
    <t>visina</t>
  </si>
  <si>
    <t>II.  Radno vrijeme bibliobusa</t>
  </si>
  <si>
    <t>Radno vrijeme tijekom dana:</t>
  </si>
  <si>
    <t>Rad subotom:</t>
  </si>
  <si>
    <t>(DA ili NE)</t>
  </si>
  <si>
    <t>Ciklus obilaženja stajališta:</t>
  </si>
  <si>
    <t>Radno vrijeme ljeti:</t>
  </si>
  <si>
    <t>(navesti ukoliko se razlikuje od redovitog)</t>
  </si>
  <si>
    <t>(jednom tjedno, ILI jednom u dva tjedna i sl.</t>
  </si>
  <si>
    <t xml:space="preserve">  </t>
  </si>
  <si>
    <t xml:space="preserve">                     </t>
  </si>
  <si>
    <t xml:space="preserve">                                                                                                       </t>
  </si>
  <si>
    <t>zvučnu građu (audio CD-i i sl.)</t>
  </si>
  <si>
    <t>vizualnu građu (DVD-filmovi i sl.)</t>
  </si>
  <si>
    <t>elektroničku građu (CD-ROM-ovi i sl.)</t>
  </si>
  <si>
    <t>* Neknjižna građa obuhvaća:</t>
  </si>
  <si>
    <t>igračke</t>
  </si>
  <si>
    <t>ostalo</t>
  </si>
  <si>
    <t>Neknjižna građa*
 (br.jed.)</t>
  </si>
  <si>
    <t>Prinove u fondu za odrasle
UKUPNO</t>
  </si>
  <si>
    <t>Prinove u
 fondu za djecu
UKUPNO</t>
  </si>
  <si>
    <t>Posuđeno jedinica građe</t>
  </si>
  <si>
    <t>neknjiž.
građe</t>
  </si>
  <si>
    <t>knjiga</t>
  </si>
  <si>
    <t>časopisa</t>
  </si>
  <si>
    <t>Broj 
smjena</t>
  </si>
  <si>
    <t>Broj radnih
 dana za korisnike
tjedno</t>
  </si>
  <si>
    <t>1. tjedan</t>
  </si>
  <si>
    <t>2. tjedan</t>
  </si>
  <si>
    <t>Radnih sati s 
korisnicima tjedno 
(h + min)</t>
  </si>
  <si>
    <t>Po stručnoj spremi</t>
  </si>
  <si>
    <t>Po stručnom zvanju</t>
  </si>
  <si>
    <t>dipl. knjižn.</t>
  </si>
  <si>
    <t>knjižn.</t>
  </si>
  <si>
    <t>pom. 
knjižn.</t>
  </si>
  <si>
    <t>ostalo
(vozač)</t>
  </si>
  <si>
    <t>Zaposlenici Bibliobusne službe</t>
  </si>
  <si>
    <t>III. Specifičnosti u radu bibliobusne službe</t>
  </si>
  <si>
    <t xml:space="preserve">Rad s posebnim skupinama korisnika: </t>
  </si>
  <si>
    <t>(prijepodne i poslijepodne; ILI samo prijepodne; ILI samo poslijepodne)</t>
  </si>
  <si>
    <t>Poteškoće u radu bibliobusne službe:</t>
  </si>
  <si>
    <t>(npr. starost vozila, kvarovi, garažiranje, financiranje itd.
 - navesti u obliku natuknica)</t>
  </si>
  <si>
    <t>(zatvorenici, bolnički pacijenti, štićenici specijalnih ustanova - kojih?, nacionalne manjine - koje?,  specifičnosti terena - npr. planinsko područje itd.)</t>
  </si>
  <si>
    <t xml:space="preserve">V. Glavne smjernice daljeg razvoja službe </t>
  </si>
  <si>
    <t>Broj napisa u tisku:</t>
  </si>
  <si>
    <t>Broj radio priloga:</t>
  </si>
  <si>
    <t>Broj TV priloga:</t>
  </si>
  <si>
    <t>Broj priloga na web stranicama:</t>
  </si>
  <si>
    <t>Suradnja na www/FB stranici Knjižnice:</t>
  </si>
  <si>
    <r>
      <t xml:space="preserve">Sekcija za narodne knjižnice HKD-a - </t>
    </r>
    <r>
      <rPr>
        <b/>
        <i/>
        <sz val="11"/>
        <color indexed="8"/>
        <rFont val="Calibri"/>
        <family val="2"/>
        <charset val="238"/>
      </rPr>
      <t>Komisija za pokretne knjižnice</t>
    </r>
  </si>
  <si>
    <t>Vlastiti FB profil Službe:</t>
  </si>
  <si>
    <t>Suradnja s drugim srodnim FB grupama/stranicama:</t>
  </si>
  <si>
    <t>(DA-NE)</t>
  </si>
  <si>
    <t xml:space="preserve">Naslovi publikacija: </t>
  </si>
  <si>
    <t>Broj priloga u stručnim publikacijama:</t>
  </si>
  <si>
    <t>(ne vlastite Knjižnice, već na medijskim  i dr.  stranicama)</t>
  </si>
  <si>
    <t>Broj posjeta 
(uz posudbu)*</t>
  </si>
  <si>
    <t xml:space="preserve">* Broj posjeta uz posudbu =  broj korištenja knjižnice radi posudbe/vraćanja građe kojeg bilježi računalo automatski </t>
  </si>
  <si>
    <t>Prosječan br. ukupno posuđ. jed. građe po korisniku**</t>
  </si>
  <si>
    <t>VRSTE PROGRAMA*</t>
  </si>
  <si>
    <t>* Upisati  X  za svaku vrstu programa koja se provodi u određenoj Bibliobusnoj službi, tj. bibliobusu.</t>
  </si>
  <si>
    <t>edukacija korisnika
za korištenje
knjižnicom**</t>
  </si>
  <si>
    <t>** Ubrajaju se i svi informativni skupni posjeti, tj. razgledavanja bibliobusa.</t>
  </si>
  <si>
    <t>Broj posjeta programima</t>
  </si>
  <si>
    <t>*PROGRAMI podrazumijevaju sve aktivnosti koje se organiziraju u bibliobusu (ili u organizaciji Bibliobusne službe)
radi informiranja i educiranja o knjižnici, fondu i uslugama; radi animiranja i pedagoškog te kreativnog rada s korisnicima; sve aktivnosti i manifestacije poticanja čitanja, organizirani kulturni sadržaji, obilježavanje važnih  datuma itd. 
(uključujući i razgledavanje bibliobusa, tj. informativne organizirane skupne posjete  djece, učenika i drugih korisnika)</t>
  </si>
  <si>
    <t>UKUPNO KN</t>
  </si>
  <si>
    <t>Bibliobusna služba knjižnice:</t>
  </si>
  <si>
    <t>OPĆINA</t>
  </si>
  <si>
    <t>GRADOVA</t>
  </si>
  <si>
    <t>Ukupan broj obuhvaćenih jedinica lokalne samouprave (sve općine + svi gradovi)</t>
  </si>
  <si>
    <t>UKUPNO općine</t>
  </si>
  <si>
    <t>UKUPNO 
gradovi</t>
  </si>
  <si>
    <t>KNJIŽNICA -
VLAST. SREDSTVA %</t>
  </si>
  <si>
    <r>
      <t xml:space="preserve">od toga, </t>
    </r>
    <r>
      <rPr>
        <b/>
        <sz val="11"/>
        <color indexed="8"/>
        <rFont val="Calibri"/>
        <family val="2"/>
        <charset val="238"/>
      </rPr>
      <t>broj općina</t>
    </r>
    <r>
      <rPr>
        <sz val="11"/>
        <color indexed="8"/>
        <rFont val="Calibri"/>
        <family val="2"/>
        <charset val="238"/>
      </rPr>
      <t xml:space="preserve"> u kojima je </t>
    </r>
    <r>
      <rPr>
        <b/>
        <sz val="11"/>
        <color indexed="8"/>
        <rFont val="Calibri"/>
        <family val="2"/>
        <charset val="238"/>
      </rPr>
      <t xml:space="preserve">bibl. stajalište jedini oblik 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 xml:space="preserve">narodne 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knjižnice</t>
    </r>
  </si>
  <si>
    <r>
      <t xml:space="preserve">od toga, </t>
    </r>
    <r>
      <rPr>
        <b/>
        <sz val="11"/>
        <color indexed="8"/>
        <rFont val="Calibri"/>
        <family val="2"/>
        <charset val="238"/>
      </rPr>
      <t>broj gradova</t>
    </r>
    <r>
      <rPr>
        <sz val="11"/>
        <color indexed="8"/>
        <rFont val="Calibri"/>
        <family val="2"/>
        <charset val="238"/>
      </rPr>
      <t xml:space="preserve"> u kojima je </t>
    </r>
    <r>
      <rPr>
        <b/>
        <sz val="11"/>
        <color indexed="8"/>
        <rFont val="Calibri"/>
        <family val="2"/>
        <charset val="238"/>
      </rPr>
      <t xml:space="preserve">bibl. stajalište jedini oblik 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 xml:space="preserve">narodne 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knjižnice</t>
    </r>
  </si>
  <si>
    <t>NE ubrajaju se npr. stajališta u naseljima koja se nalaze uz ili u blizini škola ili vrtića, ali istovremeno su namijenjena svim stanovnicima naselja.</t>
  </si>
  <si>
    <t>7. BROJ PROGRAMA I BROJ POSJETA PROGRAMIMA*</t>
  </si>
  <si>
    <t>Bus</t>
  </si>
  <si>
    <t>Kombi</t>
  </si>
  <si>
    <t>Zd -1</t>
  </si>
  <si>
    <t>Zd - 1</t>
  </si>
  <si>
    <t xml:space="preserve">Zd - 2 </t>
  </si>
  <si>
    <t>Zd - 2</t>
  </si>
  <si>
    <t xml:space="preserve">Bus </t>
  </si>
  <si>
    <t xml:space="preserve">Zd - 1 </t>
  </si>
  <si>
    <t xml:space="preserve">                              Proizvođač podvozja:     </t>
  </si>
  <si>
    <t>Tip/marka vozila:</t>
  </si>
  <si>
    <t>9 (13)</t>
  </si>
  <si>
    <t>Vlastiti FB profil/ Instagram Službe:</t>
  </si>
  <si>
    <t>Suradnja na www/FB stranici/ Instagram Knjižnice:</t>
  </si>
  <si>
    <t>U 2020. GODINI</t>
  </si>
  <si>
    <t>IV. Suradnja s medijima u 2020. i objavljivanje u stručnim glasilima</t>
  </si>
  <si>
    <t>2020.</t>
  </si>
  <si>
    <t>Broj prijeđenih 
km u 2020.</t>
  </si>
  <si>
    <t>Upisani članovi u 2020.</t>
  </si>
  <si>
    <t>Nabava 2020. 
UKUPNO</t>
  </si>
  <si>
    <t>**Prosječan br. ukupno posuđ. jed. građe po korisniku = ukupan broj jedinica posuđene građe: broj učlanjenih korisnika u 2020. godini</t>
  </si>
  <si>
    <t xml:space="preserve"> </t>
  </si>
  <si>
    <t>Nabava novog vozila, pronalaženje adekvatnog spremišta sa garažom, internet u vozilu, računala za korisnike</t>
  </si>
  <si>
    <t>DA</t>
  </si>
  <si>
    <t>Svezak</t>
  </si>
  <si>
    <t>starost vozila, česti kvarovi,nemamo garažu, nemamo stajalište uz spremište</t>
  </si>
  <si>
    <t>zatvorenici, štićenici Doma za odrasle osobe, slabovidne osobe, osobe sa lakšim tjelesnim oštećenjima, nacionalne manjine</t>
  </si>
  <si>
    <t>Ne radi ljeti</t>
  </si>
  <si>
    <t>Jednom u dva tjedna</t>
  </si>
  <si>
    <t>NE</t>
  </si>
  <si>
    <t>Prijepodne</t>
  </si>
  <si>
    <t>150KS</t>
  </si>
  <si>
    <t>2004.</t>
  </si>
  <si>
    <t>Vrh Dugo Selo</t>
  </si>
  <si>
    <t>Iveco Eurocargo</t>
  </si>
  <si>
    <t>Narodna knjižnica "Petar Preradović" Bjelovar</t>
  </si>
  <si>
    <t>Bjelovarsko-bilogorska</t>
  </si>
  <si>
    <t>Razvoj i širenje postojećih programa poticanja čitanja i informacijske pismenosti za sve dobne skupine korisnika;  novo suvremenije vozilo</t>
  </si>
  <si>
    <t>da</t>
  </si>
  <si>
    <t>starost vozila, kvarovi, garažiranje, financiranje</t>
  </si>
  <si>
    <t>PRUŽANJE KNJIŽNIČNIH USLUGA STARIJIM I NEMOĆNIM OSOBAMA U DOMOVIMA ZA STARIJE I NEMOĆNE OSOBE ; štičenici specijalnih ustanova za psihički bolesne odrasle osobe</t>
  </si>
  <si>
    <t>BIBLIOBUS NIJE DOSTUPAN KORISNICIMA OD 15.07.- DO 20.08.</t>
  </si>
  <si>
    <t>jednom u dva tjedna</t>
  </si>
  <si>
    <t>ne</t>
  </si>
  <si>
    <t>prijepodne</t>
  </si>
  <si>
    <t>3,540 m</t>
  </si>
  <si>
    <t>2,440 m</t>
  </si>
  <si>
    <t>8,887m</t>
  </si>
  <si>
    <t>134 kW / 182 KS</t>
  </si>
  <si>
    <t>2003.</t>
  </si>
  <si>
    <r>
      <rPr>
        <sz val="11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IVECO, nadogradnja VRH d.o.o.</t>
    </r>
  </si>
  <si>
    <r>
      <rPr>
        <sz val="11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IVECO Eurocargo Tector ML100E C-128764</t>
    </r>
  </si>
  <si>
    <t>Knjižnica „Nikola Zrinski” Čakovec</t>
  </si>
  <si>
    <t>Međimurska</t>
  </si>
  <si>
    <r>
      <rPr>
        <sz val="11"/>
        <color indexed="8"/>
        <rFont val="Calibri"/>
        <family val="2"/>
        <charset val="238"/>
      </rPr>
      <t xml:space="preserve">Sekcija za narodne knjižnice HKD-a - </t>
    </r>
    <r>
      <rPr>
        <b/>
        <i/>
        <sz val="11"/>
        <color indexed="8"/>
        <rFont val="Calibri"/>
        <family val="2"/>
        <charset val="238"/>
      </rPr>
      <t>Komisija za pokretne knjižnice</t>
    </r>
  </si>
  <si>
    <t>Suradnja sa školama i vrtićima, otvaranje novih stajališta u udaljenim naseljima i mjestima u županiji, suradnja s  bibliobusnim službama u Hrvatskoj, Sloveniji i Mađarskoj. Edukacija korisnika i boja povezanost sa školskim knjižnicama i školskim knjižničarima.</t>
  </si>
  <si>
    <t>Potujoče novice ( SLO ), KaLibar</t>
  </si>
  <si>
    <t>financiranje, amortizacija vozila, uvjeti rada (hladnoća/vrućina), promet na cestama, starost vozila.</t>
  </si>
  <si>
    <t>umirovljenic i(dom umirovljenika), zatvorenici, nac.manjina:slovenci, pogranično područje ( Slovenija i BiH)</t>
  </si>
  <si>
    <t xml:space="preserve">bibliobus ne vozi od 15.7. do 25.8. (godišnji odmor, servis, itd)     
</t>
  </si>
  <si>
    <t>Ne</t>
  </si>
  <si>
    <t>prijepodne, svaki drugi četvrtak poslijepodne</t>
  </si>
  <si>
    <t>187 300</t>
  </si>
  <si>
    <t>130KW/180KS</t>
  </si>
  <si>
    <t>IVECO</t>
  </si>
  <si>
    <t>IVECO EUROCARGO-TECTOR</t>
  </si>
  <si>
    <t>Gradske knjižnice " Ivan Goran Kovačić"- Karlovac</t>
  </si>
  <si>
    <t>Karlovačka</t>
  </si>
  <si>
    <t>Otvaranje novih stajališta, suradnja sa školskim knjižničarima.</t>
  </si>
  <si>
    <t>KALIBAR</t>
  </si>
  <si>
    <t>financiranje, amortizacija vozila, uvjeti rada (hladnoća/vrućina), promet na cestama.</t>
  </si>
  <si>
    <t>Veličin terena, pogranično područje ( Slovenija i BiH)</t>
  </si>
  <si>
    <t>0d 15.7. do 25.8. godišnji odmori,servis, održavanje itd.</t>
  </si>
  <si>
    <t>70 100</t>
  </si>
  <si>
    <t>88 kw/ 118 ks</t>
  </si>
  <si>
    <t>2013.</t>
  </si>
  <si>
    <t>Fiat</t>
  </si>
  <si>
    <t>Fiat Ducato Maxi</t>
  </si>
  <si>
    <t>Gradske knjižnice " Ivan Goran Kovačić"-Karlovac</t>
  </si>
  <si>
    <t>Koprivničko-križevačka županija</t>
  </si>
  <si>
    <t>Knjižnica i čitaonica "Fran Galović" Koprivnica</t>
  </si>
  <si>
    <t>Eurocargo C-12855/Iveco</t>
  </si>
  <si>
    <t>Iveco</t>
  </si>
  <si>
    <t>Bibliobus ne obilazi stajališta za vrijeme godišnjeg odmora zaposlenika (druga polovica srpnja, kolovoz)</t>
  </si>
  <si>
    <t xml:space="preserve">Stajalište kod Doma za starije i nemoćne, dostava građe na adresu starijima, teže pokretnima, osobama s invaliditetom i onima koji iz drugog razloga ne mogu napustiti mjesto boravišta, posjeti COOR-u Podravsko sunce, posjeti PŠ-i Plavšinac koju većinom polaze romska djeca. </t>
  </si>
  <si>
    <t>Sve češći kvarovi, skupi popravci, vozilo starije od 15 godina, uvjeti pandemije covid-19</t>
  </si>
  <si>
    <t>Podravski zbornik (1), Svezak (3)</t>
  </si>
  <si>
    <t xml:space="preserve">Daljnji razvoj programa i usluga za poticanje čitanja i osobni razvoj, širenje usluga za korisničke skupine mladih i odraslih, planiranje nabave novog (zamjenskog) vozila i programa u skladu s rezultatima natječaja ESF, eventualna nabava drugog vozila i uvođenje druge smjene. </t>
  </si>
  <si>
    <t>Koprivničko - križevačka</t>
  </si>
  <si>
    <t>Gradske knjižnice "Franjo Marković"</t>
  </si>
  <si>
    <t>Fiat Ducato</t>
  </si>
  <si>
    <t>Fiat auto</t>
  </si>
  <si>
    <t>2007.</t>
  </si>
  <si>
    <t>88 Kw / 120 KS</t>
  </si>
  <si>
    <t>Slijepe i slabovidne osobe, brdsko područje</t>
  </si>
  <si>
    <t>garažiranje, pomalo vidlji znakovi korozije</t>
  </si>
  <si>
    <t>dodala sam članke o KŽ bibliobusu koje smo pisale Marjana i ja</t>
  </si>
  <si>
    <t>Nabava novog bibliobusa</t>
  </si>
  <si>
    <t>Vukovarsko-srijemska županije</t>
  </si>
  <si>
    <t>Gradska knjižnica i čitaonica Vinkovci</t>
  </si>
  <si>
    <t>IVECO EUROCARGO 120 E 24/FP</t>
  </si>
  <si>
    <t>IVECO S p. A Torino Italia</t>
  </si>
  <si>
    <t>2005.</t>
  </si>
  <si>
    <t>176 kW 240 KS</t>
  </si>
  <si>
    <t>prijepodne i dio poslijepodne</t>
  </si>
  <si>
    <t>DA - jedna subota u mjesecu, svaka treća subota radna</t>
  </si>
  <si>
    <t>Jednom u dva tjedna.</t>
  </si>
  <si>
    <t>od 20. srpnja do 14. kolovoza bibliobus ne vozi/ne radi</t>
  </si>
  <si>
    <t>Romi, Mađari, Srbi, Česi, Rusini, Ukrajinci, Albanci, Slovaci.</t>
  </si>
  <si>
    <t>Kvarovi zbog loše izvedbe spoja kabine sa stražnjim dijelom, loša instalacija, ne radi hlađenje u ljetnim uvjetima, u pojedinim dijelovima vozila prokišnjava.  Nema garažu.</t>
  </si>
  <si>
    <t>HKD novosti, Zbornik radova Prvih dvadeset 21. stoljeća u knjižničarstvu</t>
  </si>
  <si>
    <t>više vremena na stajalištima, nabava novoga vozila-zamjena sadašnjeg jer je dotrajalo</t>
  </si>
  <si>
    <t>Zadarska županija</t>
  </si>
  <si>
    <t>Gradska knjižnica Zadar</t>
  </si>
  <si>
    <t>SFR 117, ARES 10.6/IRIS BUS</t>
  </si>
  <si>
    <t>IRIS BUS</t>
  </si>
  <si>
    <t>2006.</t>
  </si>
  <si>
    <t>259 kW, 352 KS</t>
  </si>
  <si>
    <t>290 200 km</t>
  </si>
  <si>
    <t>samo prijepodne (8 - 15 sati)</t>
  </si>
  <si>
    <t>DA (svaka druga subota, servisni dan)</t>
  </si>
  <si>
    <t>Razlikuje se, uz kombinaciji s bibliobusom 2 posjećuje stajališta na otocima i priobalnim područjima</t>
  </si>
  <si>
    <t>štićenici Doma za odrasle osobe Zemunik</t>
  </si>
  <si>
    <t>kvarovi, starost vozila, garažiranje</t>
  </si>
  <si>
    <t>/</t>
  </si>
  <si>
    <t>Zamijeniti postojeći bibliobus novim vozilom; nabaviti bibliokombi radi daljnjeg razvijanja knjižničnih usluga i širenja njihove dostupnosti</t>
  </si>
  <si>
    <t>1972.</t>
  </si>
  <si>
    <t>3.</t>
  </si>
  <si>
    <t>kamion</t>
  </si>
  <si>
    <t>METEL</t>
  </si>
  <si>
    <t>x</t>
  </si>
  <si>
    <t>1979.</t>
  </si>
  <si>
    <t>2.</t>
  </si>
  <si>
    <t>CROLIST</t>
  </si>
  <si>
    <t>kombi</t>
  </si>
  <si>
    <t>11 746</t>
  </si>
  <si>
    <t>13 8129</t>
  </si>
  <si>
    <t>16 712</t>
  </si>
  <si>
    <t>Zaki</t>
  </si>
  <si>
    <t>sa busom.</t>
  </si>
  <si>
    <t>METELWIN</t>
  </si>
  <si>
    <t>X</t>
  </si>
  <si>
    <t>2009.</t>
  </si>
  <si>
    <t>1.</t>
  </si>
  <si>
    <t>METEL WIN</t>
  </si>
  <si>
    <t>Zadarska</t>
  </si>
  <si>
    <t>Setra</t>
  </si>
  <si>
    <t>1986.</t>
  </si>
  <si>
    <t>159 kW</t>
  </si>
  <si>
    <t>246 328 km</t>
  </si>
  <si>
    <t>prijepodne i poslijepodne</t>
  </si>
  <si>
    <t>Razlikuje se, u kombinaciji s bibliobusom 1 posjećuje stajališta na otocima i priobalnim područjima</t>
  </si>
  <si>
    <t>autobus</t>
  </si>
  <si>
    <t>2014.</t>
  </si>
  <si>
    <t>12 222</t>
  </si>
  <si>
    <t>8 184</t>
  </si>
  <si>
    <t>4 500</t>
  </si>
  <si>
    <t>3 000</t>
  </si>
  <si>
    <t>Crolist</t>
  </si>
  <si>
    <t>1969.</t>
  </si>
  <si>
    <t>2015.</t>
  </si>
  <si>
    <t>5.</t>
  </si>
  <si>
    <t>postoji (dva dana u tjednu)</t>
  </si>
  <si>
    <t>ZAKI</t>
  </si>
  <si>
    <r>
      <rPr>
        <sz val="11"/>
        <color indexed="8"/>
        <rFont val="Calibri"/>
        <family val="2"/>
        <charset val="238"/>
      </rPr>
      <t xml:space="preserve">Sekcija za narodne knjižnice HKD-a - </t>
    </r>
    <r>
      <rPr>
        <b/>
        <i/>
        <sz val="11"/>
        <color indexed="8"/>
        <rFont val="Calibri"/>
      </rPr>
      <t>Komisija za pokretne knjižnice</t>
    </r>
  </si>
  <si>
    <t>Primorsko-goranska županija</t>
  </si>
  <si>
    <t>Rijeka</t>
  </si>
  <si>
    <t>Gradska knjižnica Rijeka</t>
  </si>
  <si>
    <t>IVECO DAILY</t>
  </si>
  <si>
    <t>Italija</t>
  </si>
  <si>
    <t>125 kw</t>
  </si>
  <si>
    <t>Pojedina se gradska stajališta obilaze jednom mjesečno zbog manjeg broja korisnika tijekom ljetnog perioda, a bibliokombi češće obilazi županijska stajališta, zbog dotrajalosti velikoga bibliobusa.</t>
  </si>
  <si>
    <t>dječji vrtići (21), starije osobe (Dom umirovljenika), djeca područnih škola mlađe školske dobi</t>
  </si>
  <si>
    <t>Margetinški i dalje raditi na razvoju službe, pomaganje odgojiteljima i korisnicima pri odabiru knjiga, a posebice stručne knjige koja može pomoći u radu s potrebitima.</t>
  </si>
  <si>
    <t>IVECO EUROCARGO</t>
  </si>
  <si>
    <t>Manje frekventna stajališta ljeti obilazi jednom mjesečno (kombinacija s rasporedom Gradskog bibliobusa, ljeti dio županijskih linija obilazi drugo vozilo zbog starosti ovoga).</t>
  </si>
  <si>
    <t>predškolci i mlađi školarci  po vrtićima i školama ruralnog brdsko-planinskog područja, u nekoliko škola većinska romska populacija</t>
  </si>
  <si>
    <t>Dotrajalost vozila, učestali kvarovi, slijevanje voda prilikom jakih i čestih kiša u vozilo kroz krov, skupo održavanje.</t>
  </si>
  <si>
    <t>Daljnji razvoj je potreban u smjeru boljeg marketinškog oglašavanja s ciljem osvješćivanja odraslih u zajednicama koje bibliobus obilazi, no istovremeno, zbog velike dotrajalosti vozila i neizvjesnosti njegova trajanja i izlaska na teren, rizično je i oglašavanje - pat pozicija koja ukazuje na samo jedan pravi put daljeg razvoja - novo vozilo kao temelj ikakvog razvoja.</t>
  </si>
  <si>
    <t>1976.</t>
  </si>
  <si>
    <t xml:space="preserve">postoji </t>
  </si>
  <si>
    <r>
      <t>*</t>
    </r>
    <r>
      <rPr>
        <sz val="11"/>
        <rFont val="Calibri"/>
        <family val="2"/>
        <charset val="238"/>
      </rPr>
      <t xml:space="preserve"> podaci za Bibliobusnu službu (bibliobus 1 i bibliobus 2)</t>
    </r>
  </si>
  <si>
    <t>Zamjena postojećeg vozila, širenje mreže stajališta.</t>
  </si>
  <si>
    <t>starije i nemoćne osobe u domovima i sanatorijima</t>
  </si>
  <si>
    <t>godišnji odmor između 15.7. do 1.9.</t>
  </si>
  <si>
    <t>prijepodne I poslijepodne</t>
  </si>
  <si>
    <t>250 kW</t>
  </si>
  <si>
    <t>1995.</t>
  </si>
  <si>
    <t>VOLVO</t>
  </si>
  <si>
    <t>VOLVO B10B</t>
  </si>
  <si>
    <t>Knjižnica grada Zagreba</t>
  </si>
  <si>
    <t>Grad Zagreb</t>
  </si>
  <si>
    <t>Širenje mreže stajališta.</t>
  </si>
  <si>
    <t>kvarovi, garažiranje, financiranje</t>
  </si>
  <si>
    <t>starije I nemoćne osobe u domovima I sanatorijima</t>
  </si>
  <si>
    <t>206 kW</t>
  </si>
  <si>
    <t>2011.</t>
  </si>
  <si>
    <t>MAN</t>
  </si>
  <si>
    <t xml:space="preserve">Man TGM C-262811 </t>
  </si>
  <si>
    <t xml:space="preserve">Zagreb </t>
  </si>
  <si>
    <t xml:space="preserve">Grad Zagreb </t>
  </si>
  <si>
    <t>Prosječna starost vozila u godinama:</t>
  </si>
  <si>
    <t>IV. Suradnja s medijima u 2020. i objavljivanje u stručnim glasilima*</t>
  </si>
  <si>
    <t>* podatci za Bibliobusnu službu (bibliobus 1 i bibliobus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</si>
</sst>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0.0"/>
  </numFmts>
  <fonts count="48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name val="Calibri"/>
    </font>
    <font>
      <b/>
      <i/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</font>
    <font>
      <b/>
      <u/>
      <sz val="12"/>
      <color rgb="FF000000"/>
      <name val="Calibri"/>
    </font>
    <font>
      <sz val="12"/>
      <color rgb="FF000000"/>
      <name val="Calibri"/>
    </font>
    <font>
      <i/>
      <sz val="10"/>
      <color rgb="FF000000"/>
      <name val="Calibri"/>
    </font>
    <font>
      <i/>
      <sz val="11"/>
      <color rgb="FF000000"/>
      <name val="Calibri"/>
    </font>
    <font>
      <i/>
      <sz val="9"/>
      <color theme="1"/>
      <name val="Calibri"/>
    </font>
    <font>
      <b/>
      <sz val="12"/>
      <color rgb="FF000000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6" fillId="3" borderId="0" applyNumberFormat="0" applyBorder="0" applyAlignment="0" applyProtection="0"/>
    <xf numFmtId="0" fontId="15" fillId="20" borderId="1" applyNumberFormat="0" applyAlignment="0" applyProtection="0"/>
    <xf numFmtId="0" fontId="23" fillId="21" borderId="2" applyNumberFormat="0" applyAlignment="0" applyProtection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7" borderId="1" applyNumberFormat="0" applyAlignment="0" applyProtection="0"/>
    <xf numFmtId="0" fontId="22" fillId="0" borderId="7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1" fillId="23" borderId="8" applyNumberFormat="0" applyFont="0" applyAlignment="0" applyProtection="0"/>
    <xf numFmtId="0" fontId="6" fillId="0" borderId="0"/>
    <xf numFmtId="0" fontId="14" fillId="20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9" applyNumberFormat="0" applyFill="0" applyAlignment="0" applyProtection="0"/>
    <xf numFmtId="4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46" fillId="0" borderId="0"/>
  </cellStyleXfs>
  <cellXfs count="6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/>
    <xf numFmtId="0" fontId="0" fillId="0" borderId="0" xfId="0" applyBorder="1"/>
    <xf numFmtId="0" fontId="0" fillId="0" borderId="0" xfId="0" applyFill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20" xfId="0" applyFill="1" applyBorder="1"/>
    <xf numFmtId="0" fontId="0" fillId="25" borderId="14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Alignment="1">
      <alignment vertical="center"/>
    </xf>
    <xf numFmtId="0" fontId="2" fillId="0" borderId="0" xfId="0" applyFont="1"/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top"/>
    </xf>
    <xf numFmtId="0" fontId="0" fillId="0" borderId="10" xfId="0" applyBorder="1"/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center" vertical="center"/>
    </xf>
    <xf numFmtId="3" fontId="11" fillId="25" borderId="14" xfId="0" applyNumberFormat="1" applyFont="1" applyFill="1" applyBorder="1" applyAlignment="1">
      <alignment horizontal="center" vertical="center"/>
    </xf>
    <xf numFmtId="3" fontId="11" fillId="25" borderId="11" xfId="0" applyNumberFormat="1" applyFont="1" applyFill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10" fontId="33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ill="1" applyBorder="1"/>
    <xf numFmtId="0" fontId="5" fillId="0" borderId="0" xfId="0" applyFont="1"/>
    <xf numFmtId="0" fontId="0" fillId="0" borderId="10" xfId="0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28" borderId="11" xfId="0" applyFont="1" applyFill="1" applyBorder="1"/>
    <xf numFmtId="0" fontId="6" fillId="0" borderId="11" xfId="0" applyFont="1" applyFill="1" applyBorder="1"/>
    <xf numFmtId="0" fontId="38" fillId="0" borderId="0" xfId="0" applyFont="1"/>
    <xf numFmtId="0" fontId="0" fillId="0" borderId="10" xfId="0" applyFill="1" applyBorder="1"/>
    <xf numFmtId="0" fontId="2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/>
    <xf numFmtId="0" fontId="0" fillId="0" borderId="0" xfId="0" applyFont="1" applyAlignment="1">
      <alignment horizontal="center"/>
    </xf>
    <xf numFmtId="0" fontId="0" fillId="0" borderId="39" xfId="0" applyFont="1" applyBorder="1"/>
    <xf numFmtId="0" fontId="0" fillId="0" borderId="0" xfId="0" applyFont="1" applyBorder="1" applyAlignment="1"/>
    <xf numFmtId="0" fontId="0" fillId="0" borderId="4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6" fillId="0" borderId="0" xfId="0" applyFont="1"/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25" borderId="10" xfId="0" applyNumberFormat="1" applyFont="1" applyFill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11" xfId="0" applyFont="1" applyBorder="1"/>
    <xf numFmtId="0" fontId="6" fillId="0" borderId="0" xfId="0" applyFont="1" applyBorder="1"/>
    <xf numFmtId="0" fontId="6" fillId="0" borderId="38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25" borderId="38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25" borderId="38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Border="1"/>
    <xf numFmtId="0" fontId="0" fillId="0" borderId="64" xfId="0" applyBorder="1" applyAlignment="1">
      <alignment horizontal="center" vertical="center"/>
    </xf>
    <xf numFmtId="0" fontId="0" fillId="0" borderId="39" xfId="0" applyNumberFormat="1" applyFont="1" applyBorder="1" applyAlignment="1">
      <alignment horizontal="center"/>
    </xf>
    <xf numFmtId="0" fontId="0" fillId="0" borderId="65" xfId="0" applyBorder="1"/>
    <xf numFmtId="3" fontId="0" fillId="0" borderId="39" xfId="0" applyNumberFormat="1" applyFont="1" applyFill="1" applyBorder="1" applyAlignment="1">
      <alignment horizontal="center" vertical="center"/>
    </xf>
    <xf numFmtId="3" fontId="0" fillId="27" borderId="39" xfId="0" applyNumberFormat="1" applyFont="1" applyFill="1" applyBorder="1" applyAlignment="1">
      <alignment horizontal="center" vertical="center"/>
    </xf>
    <xf numFmtId="0" fontId="0" fillId="27" borderId="39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8" fillId="0" borderId="16" xfId="0" applyFont="1" applyBorder="1"/>
    <xf numFmtId="3" fontId="0" fillId="0" borderId="4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2" fontId="6" fillId="0" borderId="38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39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117" xfId="0" applyFont="1" applyBorder="1" applyAlignment="1">
      <alignment horizontal="left" vertical="center"/>
    </xf>
    <xf numFmtId="0" fontId="39" fillId="0" borderId="117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39" fillId="0" borderId="117" xfId="0" applyFont="1" applyBorder="1" applyAlignment="1">
      <alignment horizontal="left" vertical="center"/>
    </xf>
    <xf numFmtId="0" fontId="39" fillId="0" borderId="118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19" xfId="0" applyFont="1" applyBorder="1" applyAlignment="1"/>
    <xf numFmtId="3" fontId="39" fillId="30" borderId="117" xfId="0" applyNumberFormat="1" applyFont="1" applyFill="1" applyBorder="1" applyAlignment="1">
      <alignment horizontal="center" vertical="center"/>
    </xf>
    <xf numFmtId="0" fontId="39" fillId="30" borderId="117" xfId="0" applyFont="1" applyFill="1" applyBorder="1" applyAlignment="1">
      <alignment horizontal="center" vertical="center"/>
    </xf>
    <xf numFmtId="0" fontId="39" fillId="0" borderId="0" xfId="0" applyFont="1"/>
    <xf numFmtId="0" fontId="0" fillId="0" borderId="12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17" xfId="0" applyFont="1" applyBorder="1" applyAlignment="1"/>
    <xf numFmtId="0" fontId="41" fillId="0" borderId="0" xfId="0" applyFont="1" applyAlignment="1"/>
    <xf numFmtId="0" fontId="42" fillId="0" borderId="0" xfId="0" applyFont="1" applyAlignment="1">
      <alignment vertical="center"/>
    </xf>
    <xf numFmtId="0" fontId="43" fillId="0" borderId="0" xfId="0" applyFont="1" applyAlignment="1"/>
    <xf numFmtId="0" fontId="4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0" fillId="0" borderId="126" xfId="0" applyFont="1" applyBorder="1" applyAlignment="1"/>
    <xf numFmtId="0" fontId="0" fillId="0" borderId="117" xfId="0" applyFont="1" applyBorder="1" applyAlignment="1">
      <alignment horizontal="center"/>
    </xf>
    <xf numFmtId="2" fontId="11" fillId="0" borderId="14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99" xfId="0" applyFont="1" applyBorder="1" applyAlignment="1">
      <alignment horizontal="right" vertical="center"/>
    </xf>
    <xf numFmtId="0" fontId="11" fillId="0" borderId="100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91" xfId="0" applyFont="1" applyBorder="1" applyAlignment="1">
      <alignment horizontal="right" vertical="center"/>
    </xf>
    <xf numFmtId="0" fontId="11" fillId="0" borderId="94" xfId="0" applyFont="1" applyBorder="1" applyAlignment="1">
      <alignment horizontal="right" vertical="center"/>
    </xf>
    <xf numFmtId="0" fontId="11" fillId="0" borderId="95" xfId="0" applyFont="1" applyBorder="1" applyAlignment="1">
      <alignment horizontal="right" vertical="center"/>
    </xf>
    <xf numFmtId="3" fontId="0" fillId="0" borderId="10" xfId="0" applyNumberFormat="1" applyBorder="1"/>
    <xf numFmtId="2" fontId="39" fillId="0" borderId="117" xfId="0" applyNumberFormat="1" applyFont="1" applyBorder="1" applyAlignment="1">
      <alignment horizontal="right" vertical="center"/>
    </xf>
    <xf numFmtId="2" fontId="0" fillId="0" borderId="39" xfId="0" applyNumberFormat="1" applyFont="1" applyBorder="1" applyAlignment="1">
      <alignment horizontal="right" vertical="center"/>
    </xf>
    <xf numFmtId="0" fontId="39" fillId="0" borderId="120" xfId="0" applyFont="1" applyBorder="1" applyAlignment="1">
      <alignment horizontal="right" vertical="center"/>
    </xf>
    <xf numFmtId="0" fontId="39" fillId="0" borderId="121" xfId="0" applyFont="1" applyBorder="1" applyAlignment="1">
      <alignment horizontal="right" vertical="center"/>
    </xf>
    <xf numFmtId="0" fontId="39" fillId="0" borderId="122" xfId="0" applyFont="1" applyBorder="1" applyAlignment="1">
      <alignment horizontal="right" vertical="center"/>
    </xf>
    <xf numFmtId="0" fontId="39" fillId="0" borderId="117" xfId="0" applyFont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0" xfId="0" applyNumberFormat="1" applyFont="1" applyFill="1" applyBorder="1" applyAlignment="1">
      <alignment horizontal="right" vertical="center"/>
    </xf>
    <xf numFmtId="165" fontId="6" fillId="0" borderId="49" xfId="0" applyNumberFormat="1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right" vertical="center"/>
    </xf>
    <xf numFmtId="3" fontId="0" fillId="0" borderId="69" xfId="0" applyNumberFormat="1" applyFont="1" applyFill="1" applyBorder="1" applyAlignment="1">
      <alignment horizontal="right" vertical="center"/>
    </xf>
    <xf numFmtId="165" fontId="0" fillId="0" borderId="7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2" xfId="0" applyNumberFormat="1" applyFont="1" applyFill="1" applyBorder="1" applyAlignment="1">
      <alignment horizontal="right" vertical="center"/>
    </xf>
    <xf numFmtId="165" fontId="6" fillId="0" borderId="29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>
      <alignment horizontal="right" vertical="center"/>
    </xf>
    <xf numFmtId="165" fontId="0" fillId="0" borderId="2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5" fontId="5" fillId="0" borderId="29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39" fillId="0" borderId="117" xfId="0" applyNumberFormat="1" applyFont="1" applyBorder="1" applyAlignment="1">
      <alignment horizontal="right" vertical="center"/>
    </xf>
    <xf numFmtId="3" fontId="39" fillId="0" borderId="120" xfId="0" applyNumberFormat="1" applyFont="1" applyBorder="1" applyAlignment="1">
      <alignment horizontal="right" vertical="center"/>
    </xf>
    <xf numFmtId="3" fontId="39" fillId="0" borderId="121" xfId="0" applyNumberFormat="1" applyFont="1" applyBorder="1" applyAlignment="1">
      <alignment horizontal="right" vertical="center"/>
    </xf>
    <xf numFmtId="3" fontId="39" fillId="0" borderId="122" xfId="0" applyNumberFormat="1" applyFont="1" applyBorder="1" applyAlignment="1">
      <alignment horizontal="right" vertical="center"/>
    </xf>
    <xf numFmtId="165" fontId="39" fillId="0" borderId="123" xfId="0" applyNumberFormat="1" applyFont="1" applyBorder="1" applyAlignment="1">
      <alignment horizontal="right" vertical="center"/>
    </xf>
    <xf numFmtId="3" fontId="39" fillId="0" borderId="124" xfId="0" applyNumberFormat="1" applyFont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3" fontId="6" fillId="0" borderId="57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/>
    </xf>
    <xf numFmtId="3" fontId="0" fillId="0" borderId="67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9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73" xfId="0" applyNumberFormat="1" applyFont="1" applyFill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6" fillId="0" borderId="46" xfId="0" applyNumberFormat="1" applyFont="1" applyFill="1" applyBorder="1" applyAlignment="1">
      <alignment horizontal="right" vertical="center"/>
    </xf>
    <xf numFmtId="3" fontId="6" fillId="0" borderId="60" xfId="0" applyNumberFormat="1" applyFont="1" applyFill="1" applyBorder="1" applyAlignment="1">
      <alignment horizontal="right" vertical="center"/>
    </xf>
    <xf numFmtId="3" fontId="6" fillId="0" borderId="56" xfId="0" applyNumberFormat="1" applyFont="1" applyFill="1" applyBorder="1" applyAlignment="1">
      <alignment horizontal="right" vertical="center"/>
    </xf>
    <xf numFmtId="3" fontId="6" fillId="0" borderId="49" xfId="0" applyNumberFormat="1" applyFont="1" applyFill="1" applyBorder="1" applyAlignment="1">
      <alignment horizontal="right" vertical="center"/>
    </xf>
    <xf numFmtId="3" fontId="0" fillId="0" borderId="71" xfId="0" applyNumberFormat="1" applyFont="1" applyFill="1" applyBorder="1" applyAlignment="1">
      <alignment horizontal="right" vertical="center"/>
    </xf>
    <xf numFmtId="3" fontId="0" fillId="0" borderId="72" xfId="0" applyNumberFormat="1" applyFont="1" applyFill="1" applyBorder="1" applyAlignment="1">
      <alignment horizontal="right" vertical="center"/>
    </xf>
    <xf numFmtId="3" fontId="0" fillId="0" borderId="7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6" fillId="0" borderId="61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6" fillId="0" borderId="42" xfId="0" applyNumberFormat="1" applyFont="1" applyFill="1" applyBorder="1" applyAlignment="1">
      <alignment horizontal="right" vertical="center"/>
    </xf>
    <xf numFmtId="3" fontId="39" fillId="0" borderId="123" xfId="0" applyNumberFormat="1" applyFont="1" applyBorder="1" applyAlignment="1">
      <alignment horizontal="right" vertical="center"/>
    </xf>
    <xf numFmtId="0" fontId="39" fillId="0" borderId="125" xfId="0" applyFont="1" applyBorder="1" applyAlignment="1">
      <alignment horizontal="right" vertical="center"/>
    </xf>
    <xf numFmtId="3" fontId="5" fillId="0" borderId="59" xfId="0" applyNumberFormat="1" applyFont="1" applyFill="1" applyBorder="1" applyAlignment="1">
      <alignment horizontal="right" vertical="center"/>
    </xf>
    <xf numFmtId="3" fontId="5" fillId="0" borderId="62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6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34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4" fontId="6" fillId="0" borderId="44" xfId="0" applyNumberFormat="1" applyFont="1" applyBorder="1" applyAlignment="1">
      <alignment horizontal="right" vertical="center"/>
    </xf>
    <xf numFmtId="3" fontId="6" fillId="0" borderId="45" xfId="0" applyNumberFormat="1" applyFont="1" applyFill="1" applyBorder="1" applyAlignment="1">
      <alignment horizontal="right" vertical="center"/>
    </xf>
    <xf numFmtId="4" fontId="0" fillId="0" borderId="66" xfId="0" applyNumberFormat="1" applyFont="1" applyBorder="1" applyAlignment="1">
      <alignment horizontal="right" vertical="center"/>
    </xf>
    <xf numFmtId="4" fontId="6" fillId="0" borderId="42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0" fillId="0" borderId="117" xfId="0" applyNumberFormat="1" applyFont="1" applyBorder="1" applyAlignment="1">
      <alignment horizontal="right" vertical="center"/>
    </xf>
    <xf numFmtId="3" fontId="0" fillId="0" borderId="117" xfId="0" applyNumberFormat="1" applyFont="1" applyBorder="1" applyAlignment="1">
      <alignment horizontal="right" vertical="center"/>
    </xf>
    <xf numFmtId="3" fontId="0" fillId="0" borderId="120" xfId="0" applyNumberFormat="1" applyFont="1" applyBorder="1" applyAlignment="1">
      <alignment horizontal="right" vertical="center"/>
    </xf>
    <xf numFmtId="4" fontId="39" fillId="0" borderId="117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42" xfId="53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0" fontId="6" fillId="24" borderId="44" xfId="0" applyFont="1" applyFill="1" applyBorder="1" applyAlignment="1">
      <alignment horizontal="right" vertical="center"/>
    </xf>
    <xf numFmtId="0" fontId="6" fillId="24" borderId="38" xfId="0" applyFont="1" applyFill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/>
    </xf>
    <xf numFmtId="0" fontId="0" fillId="26" borderId="66" xfId="0" applyFill="1" applyBorder="1" applyAlignment="1">
      <alignment horizontal="right"/>
    </xf>
    <xf numFmtId="0" fontId="0" fillId="26" borderId="39" xfId="0" applyFill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0" fontId="6" fillId="24" borderId="42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5" fillId="24" borderId="42" xfId="0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39" fillId="29" borderId="117" xfId="0" applyFont="1" applyFill="1" applyBorder="1" applyAlignment="1">
      <alignment horizontal="right" vertical="center"/>
    </xf>
    <xf numFmtId="0" fontId="11" fillId="24" borderId="11" xfId="0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0" fontId="11" fillId="24" borderId="15" xfId="0" applyFont="1" applyFill="1" applyBorder="1" applyAlignment="1">
      <alignment horizontal="right" vertical="center" wrapText="1"/>
    </xf>
    <xf numFmtId="0" fontId="11" fillId="24" borderId="15" xfId="0" applyFont="1" applyFill="1" applyBorder="1" applyAlignment="1">
      <alignment horizontal="right" vertical="center"/>
    </xf>
    <xf numFmtId="0" fontId="11" fillId="24" borderId="13" xfId="0" applyFont="1" applyFill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1" fontId="0" fillId="31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38" xfId="0" applyFont="1" applyBorder="1" applyAlignment="1">
      <alignment horizontal="right" vertical="center"/>
    </xf>
    <xf numFmtId="0" fontId="11" fillId="0" borderId="139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right" vertical="center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22" xfId="0" applyFont="1" applyFill="1" applyBorder="1" applyAlignment="1">
      <alignment horizontal="right" vertical="center"/>
    </xf>
    <xf numFmtId="2" fontId="11" fillId="32" borderId="13" xfId="0" applyNumberFormat="1" applyFont="1" applyFill="1" applyBorder="1" applyAlignment="1">
      <alignment horizontal="right" vertical="center"/>
    </xf>
    <xf numFmtId="1" fontId="11" fillId="0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1" fillId="0" borderId="78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42" xfId="0" applyBorder="1" applyAlignment="1">
      <alignment horizontal="left"/>
    </xf>
    <xf numFmtId="0" fontId="29" fillId="0" borderId="77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1" fillId="0" borderId="76" xfId="0" applyFont="1" applyBorder="1" applyAlignment="1">
      <alignment horizontal="left" vertical="center" wrapText="1"/>
    </xf>
    <xf numFmtId="0" fontId="31" fillId="0" borderId="76" xfId="0" applyFont="1" applyBorder="1" applyAlignment="1">
      <alignment horizontal="left" vertical="center"/>
    </xf>
    <xf numFmtId="0" fontId="0" fillId="0" borderId="76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2" xfId="0" applyBorder="1" applyAlignment="1"/>
    <xf numFmtId="0" fontId="0" fillId="0" borderId="76" xfId="0" applyBorder="1" applyAlignment="1"/>
    <xf numFmtId="0" fontId="0" fillId="0" borderId="42" xfId="0" applyBorder="1" applyAlignment="1"/>
    <xf numFmtId="0" fontId="0" fillId="0" borderId="10" xfId="0" applyBorder="1" applyAlignment="1">
      <alignment horizontal="left"/>
    </xf>
    <xf numFmtId="3" fontId="0" fillId="0" borderId="22" xfId="0" applyNumberFormat="1" applyBorder="1" applyAlignment="1">
      <alignment horizontal="left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117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31" fillId="0" borderId="7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29" fillId="0" borderId="74" xfId="0" applyFont="1" applyBorder="1" applyAlignment="1">
      <alignment horizontal="right" vertical="center"/>
    </xf>
    <xf numFmtId="0" fontId="31" fillId="0" borderId="72" xfId="0" applyFont="1" applyBorder="1" applyAlignment="1">
      <alignment horizontal="left" vertical="center" wrapText="1"/>
    </xf>
    <xf numFmtId="0" fontId="0" fillId="0" borderId="117" xfId="0" applyFont="1" applyBorder="1" applyAlignment="1"/>
    <xf numFmtId="3" fontId="0" fillId="0" borderId="39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22" xfId="0" applyBorder="1"/>
    <xf numFmtId="0" fontId="0" fillId="0" borderId="76" xfId="0" applyBorder="1"/>
    <xf numFmtId="0" fontId="0" fillId="0" borderId="42" xfId="0" applyBorder="1"/>
    <xf numFmtId="0" fontId="6" fillId="0" borderId="76" xfId="0" applyFont="1" applyBorder="1"/>
    <xf numFmtId="0" fontId="6" fillId="0" borderId="42" xfId="0" applyFont="1" applyBorder="1"/>
    <xf numFmtId="3" fontId="6" fillId="28" borderId="22" xfId="0" applyNumberFormat="1" applyFont="1" applyFill="1" applyBorder="1" applyAlignment="1">
      <alignment horizontal="left"/>
    </xf>
    <xf numFmtId="0" fontId="6" fillId="28" borderId="76" xfId="0" applyFont="1" applyFill="1" applyBorder="1" applyAlignment="1">
      <alignment horizontal="left"/>
    </xf>
    <xf numFmtId="0" fontId="6" fillId="28" borderId="42" xfId="0" applyFont="1" applyFill="1" applyBorder="1" applyAlignment="1">
      <alignment horizontal="left"/>
    </xf>
    <xf numFmtId="0" fontId="0" fillId="28" borderId="22" xfId="0" applyFill="1" applyBorder="1" applyAlignment="1">
      <alignment horizontal="center"/>
    </xf>
    <xf numFmtId="0" fontId="6" fillId="28" borderId="76" xfId="0" applyFont="1" applyFill="1" applyBorder="1" applyAlignment="1">
      <alignment horizontal="center"/>
    </xf>
    <xf numFmtId="0" fontId="6" fillId="28" borderId="4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0" fillId="0" borderId="120" xfId="0" applyFont="1" applyBorder="1" applyAlignment="1"/>
    <xf numFmtId="0" fontId="35" fillId="0" borderId="127" xfId="0" applyFont="1" applyBorder="1"/>
    <xf numFmtId="0" fontId="35" fillId="0" borderId="128" xfId="0" applyFont="1" applyBorder="1"/>
    <xf numFmtId="0" fontId="0" fillId="0" borderId="120" xfId="0" applyFont="1" applyBorder="1" applyAlignment="1">
      <alignment horizontal="left"/>
    </xf>
    <xf numFmtId="3" fontId="0" fillId="0" borderId="120" xfId="0" applyNumberFormat="1" applyFont="1" applyBorder="1" applyAlignment="1">
      <alignment horizontal="left"/>
    </xf>
    <xf numFmtId="0" fontId="43" fillId="0" borderId="120" xfId="0" applyFont="1" applyBorder="1" applyAlignment="1">
      <alignment horizontal="left"/>
    </xf>
    <xf numFmtId="0" fontId="35" fillId="0" borderId="129" xfId="0" applyFont="1" applyBorder="1"/>
    <xf numFmtId="0" fontId="0" fillId="0" borderId="120" xfId="0" applyFont="1" applyBorder="1" applyAlignment="1">
      <alignment horizontal="center"/>
    </xf>
    <xf numFmtId="0" fontId="42" fillId="0" borderId="127" xfId="0" applyFont="1" applyBorder="1" applyAlignment="1">
      <alignment horizontal="left" vertical="center" wrapText="1"/>
    </xf>
    <xf numFmtId="0" fontId="42" fillId="0" borderId="130" xfId="0" applyFont="1" applyBorder="1" applyAlignment="1">
      <alignment horizontal="left" vertical="center" wrapText="1"/>
    </xf>
    <xf numFmtId="0" fontId="35" fillId="0" borderId="130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39" xfId="0" applyBorder="1" applyAlignment="1">
      <alignment horizontal="left"/>
    </xf>
    <xf numFmtId="0" fontId="5" fillId="0" borderId="22" xfId="0" applyFont="1" applyBorder="1" applyAlignment="1">
      <alignment horizontal="left"/>
    </xf>
    <xf numFmtId="0" fontId="38" fillId="0" borderId="76" xfId="0" applyFont="1" applyBorder="1" applyAlignment="1">
      <alignment horizontal="left"/>
    </xf>
    <xf numFmtId="0" fontId="38" fillId="0" borderId="4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1" borderId="10" xfId="0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/>
    </xf>
    <xf numFmtId="0" fontId="35" fillId="0" borderId="132" xfId="0" applyFont="1" applyBorder="1"/>
    <xf numFmtId="0" fontId="0" fillId="0" borderId="3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33" xfId="0" applyFont="1" applyBorder="1" applyAlignment="1">
      <alignment horizontal="left" vertical="center"/>
    </xf>
    <xf numFmtId="0" fontId="35" fillId="0" borderId="134" xfId="0" applyFont="1" applyBorder="1"/>
    <xf numFmtId="0" fontId="35" fillId="0" borderId="135" xfId="0" applyFont="1" applyBorder="1"/>
    <xf numFmtId="0" fontId="35" fillId="0" borderId="136" xfId="0" applyFont="1" applyBorder="1"/>
    <xf numFmtId="0" fontId="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0" fillId="0" borderId="90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4" borderId="86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87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79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6" xfId="0" applyFont="1" applyBorder="1" applyAlignment="1">
      <alignment horizontal="left" vertical="center"/>
    </xf>
    <xf numFmtId="0" fontId="35" fillId="0" borderId="137" xfId="0" applyFont="1" applyBorder="1"/>
    <xf numFmtId="0" fontId="0" fillId="0" borderId="5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4" xfId="0" applyBorder="1" applyAlignment="1">
      <alignment horizontal="right" vertical="center" wrapText="1"/>
    </xf>
    <xf numFmtId="0" fontId="0" fillId="0" borderId="95" xfId="0" applyBorder="1" applyAlignment="1">
      <alignment horizontal="right" vertical="center"/>
    </xf>
    <xf numFmtId="0" fontId="0" fillId="0" borderId="55" xfId="0" applyBorder="1" applyAlignment="1">
      <alignment horizontal="right" vertical="center" wrapText="1"/>
    </xf>
    <xf numFmtId="0" fontId="0" fillId="0" borderId="91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77" xfId="0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27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" fillId="0" borderId="86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7" fillId="0" borderId="77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0" fillId="0" borderId="126" xfId="0" applyFont="1" applyBorder="1" applyAlignment="1">
      <alignment horizontal="center" vertical="center"/>
    </xf>
    <xf numFmtId="165" fontId="6" fillId="0" borderId="101" xfId="0" applyNumberFormat="1" applyFont="1" applyFill="1" applyBorder="1" applyAlignment="1">
      <alignment horizontal="right" vertical="center"/>
    </xf>
    <xf numFmtId="165" fontId="6" fillId="0" borderId="102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165" fontId="11" fillId="0" borderId="101" xfId="0" applyNumberFormat="1" applyFont="1" applyFill="1" applyBorder="1" applyAlignment="1">
      <alignment horizontal="right" vertical="center"/>
    </xf>
    <xf numFmtId="165" fontId="0" fillId="0" borderId="103" xfId="0" applyNumberForma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3" fontId="11" fillId="0" borderId="92" xfId="0" applyNumberFormat="1" applyFont="1" applyFill="1" applyBorder="1" applyAlignment="1">
      <alignment horizontal="right" vertical="center"/>
    </xf>
    <xf numFmtId="3" fontId="11" fillId="0" borderId="55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3" fontId="11" fillId="0" borderId="55" xfId="0" applyNumberFormat="1" applyFont="1" applyBorder="1" applyAlignment="1">
      <alignment horizontal="right" vertical="center"/>
    </xf>
    <xf numFmtId="3" fontId="11" fillId="0" borderId="9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6" fillId="0" borderId="107" xfId="0" applyNumberFormat="1" applyFon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6" fillId="0" borderId="108" xfId="0" applyNumberFormat="1" applyFont="1" applyBorder="1" applyAlignment="1">
      <alignment horizontal="right" vertical="center"/>
    </xf>
    <xf numFmtId="3" fontId="0" fillId="0" borderId="109" xfId="0" applyNumberFormat="1" applyBorder="1" applyAlignment="1">
      <alignment horizontal="right" vertical="center"/>
    </xf>
    <xf numFmtId="3" fontId="6" fillId="0" borderId="110" xfId="0" applyNumberFormat="1" applyFont="1" applyBorder="1" applyAlignment="1">
      <alignment horizontal="right" vertical="center"/>
    </xf>
    <xf numFmtId="3" fontId="0" fillId="0" borderId="111" xfId="0" applyNumberForma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/>
    </xf>
    <xf numFmtId="3" fontId="0" fillId="0" borderId="73" xfId="0" applyNumberFormat="1" applyBorder="1" applyAlignment="1">
      <alignment horizontal="right" vertical="center"/>
    </xf>
    <xf numFmtId="0" fontId="0" fillId="0" borderId="112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44" fontId="6" fillId="0" borderId="53" xfId="57" applyFont="1" applyBorder="1" applyAlignment="1">
      <alignment horizontal="center" vertical="center" wrapText="1"/>
    </xf>
    <xf numFmtId="44" fontId="6" fillId="0" borderId="96" xfId="57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3" fontId="0" fillId="0" borderId="55" xfId="0" applyNumberFormat="1" applyFont="1" applyBorder="1" applyAlignment="1">
      <alignment horizontal="right" vertical="center"/>
    </xf>
    <xf numFmtId="3" fontId="11" fillId="0" borderId="113" xfId="0" applyNumberFormat="1" applyFont="1" applyBorder="1" applyAlignment="1">
      <alignment horizontal="right" vertical="center"/>
    </xf>
    <xf numFmtId="3" fontId="6" fillId="0" borderId="99" xfId="0" applyNumberFormat="1" applyFont="1" applyBorder="1" applyAlignment="1">
      <alignment horizontal="right" vertical="center"/>
    </xf>
    <xf numFmtId="3" fontId="6" fillId="0" borderId="114" xfId="0" applyNumberFormat="1" applyFont="1" applyBorder="1" applyAlignment="1">
      <alignment horizontal="right" vertical="center"/>
    </xf>
    <xf numFmtId="3" fontId="6" fillId="0" borderId="111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25" borderId="11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0" fillId="25" borderId="46" xfId="0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7" xfId="0" applyBorder="1" applyAlignment="1">
      <alignment horizontal="center" vertical="center" wrapText="1"/>
    </xf>
    <xf numFmtId="0" fontId="0" fillId="25" borderId="22" xfId="0" applyFill="1" applyBorder="1" applyAlignment="1">
      <alignment horizontal="center" vertical="center" wrapText="1"/>
    </xf>
    <xf numFmtId="0" fontId="0" fillId="25" borderId="42" xfId="0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" fillId="0" borderId="11" xfId="60" applyNumberFormat="1" applyFont="1" applyFill="1" applyBorder="1" applyAlignment="1">
      <alignment horizontal="right" vertical="center"/>
    </xf>
    <xf numFmtId="1" fontId="1" fillId="0" borderId="25" xfId="6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5" fillId="0" borderId="11" xfId="53" applyNumberFormat="1" applyFont="1" applyFill="1" applyBorder="1" applyAlignment="1">
      <alignment horizontal="right" vertical="center"/>
    </xf>
    <xf numFmtId="4" fontId="5" fillId="0" borderId="38" xfId="53" applyNumberFormat="1" applyFont="1" applyFill="1" applyBorder="1" applyAlignment="1">
      <alignment horizontal="right" vertical="center"/>
    </xf>
    <xf numFmtId="4" fontId="47" fillId="0" borderId="11" xfId="60" applyNumberFormat="1" applyFont="1" applyBorder="1" applyAlignment="1">
      <alignment horizontal="center" vertical="center"/>
    </xf>
    <xf numFmtId="4" fontId="47" fillId="0" borderId="13" xfId="6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 vertical="center"/>
    </xf>
    <xf numFmtId="3" fontId="5" fillId="0" borderId="11" xfId="53" applyNumberFormat="1" applyFont="1" applyFill="1" applyBorder="1" applyAlignment="1">
      <alignment horizontal="right" vertical="center"/>
    </xf>
    <xf numFmtId="0" fontId="5" fillId="0" borderId="38" xfId="53" applyFont="1" applyFill="1" applyBorder="1" applyAlignment="1">
      <alignment horizontal="right" vertical="center"/>
    </xf>
    <xf numFmtId="4" fontId="5" fillId="0" borderId="12" xfId="53" applyNumberFormat="1" applyFont="1" applyFill="1" applyBorder="1" applyAlignment="1">
      <alignment horizontal="right" vertical="center"/>
    </xf>
    <xf numFmtId="4" fontId="5" fillId="0" borderId="47" xfId="53" applyNumberFormat="1" applyFont="1" applyFill="1" applyBorder="1" applyAlignment="1">
      <alignment horizontal="right" vertical="center"/>
    </xf>
  </cellXfs>
  <cellStyles count="61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59" hidden="1" xr:uid="{00000000-0005-0000-0000-00000C000000}"/>
    <cellStyle name="40% - Accent1 2" xfId="13" xr:uid="{00000000-0005-0000-0000-00000D000000}"/>
    <cellStyle name="40% - Accent2" xfId="14" xr:uid="{00000000-0005-0000-0000-00000E000000}"/>
    <cellStyle name="40% - Accent2 2" xfId="15" xr:uid="{00000000-0005-0000-0000-00000F000000}"/>
    <cellStyle name="40% - Accent3" xfId="16" xr:uid="{00000000-0005-0000-0000-000010000000}"/>
    <cellStyle name="40% - Accent3 2" xfId="17" xr:uid="{00000000-0005-0000-0000-000011000000}"/>
    <cellStyle name="40% - Accent4" xfId="18" xr:uid="{00000000-0005-0000-0000-000012000000}"/>
    <cellStyle name="40% - Accent4 2" xfId="19" xr:uid="{00000000-0005-0000-0000-000013000000}"/>
    <cellStyle name="40% - Accent5" xfId="20" xr:uid="{00000000-0005-0000-0000-000014000000}"/>
    <cellStyle name="40% - Accent5 2" xfId="21" xr:uid="{00000000-0005-0000-0000-000015000000}"/>
    <cellStyle name="40% - Accent6" xfId="22" xr:uid="{00000000-0005-0000-0000-000016000000}"/>
    <cellStyle name="40% - Accent6 2" xfId="23" xr:uid="{00000000-0005-0000-0000-000017000000}"/>
    <cellStyle name="40% - Isticanje1" xfId="24" xr:uid="{00000000-0005-0000-0000-000018000000}"/>
    <cellStyle name="40% - Isticanje1 2" xfId="25" xr:uid="{00000000-0005-0000-0000-000019000000}"/>
    <cellStyle name="60% - Accent1" xfId="26" xr:uid="{00000000-0005-0000-0000-00001A000000}"/>
    <cellStyle name="60% - Accent2" xfId="27" xr:uid="{00000000-0005-0000-0000-00001B000000}"/>
    <cellStyle name="60% - Accent3" xfId="28" xr:uid="{00000000-0005-0000-0000-00001C000000}"/>
    <cellStyle name="60% - Accent4" xfId="29" xr:uid="{00000000-0005-0000-0000-00001D000000}"/>
    <cellStyle name="60% - Accent5" xfId="30" xr:uid="{00000000-0005-0000-0000-00001E000000}"/>
    <cellStyle name="60% - Accent6" xfId="31" xr:uid="{00000000-0005-0000-0000-00001F000000}"/>
    <cellStyle name="Accent1" xfId="32" xr:uid="{00000000-0005-0000-0000-000020000000}"/>
    <cellStyle name="Accent2" xfId="33" xr:uid="{00000000-0005-0000-0000-000021000000}"/>
    <cellStyle name="Accent3" xfId="34" xr:uid="{00000000-0005-0000-0000-000022000000}"/>
    <cellStyle name="Accent4" xfId="35" xr:uid="{00000000-0005-0000-0000-000023000000}"/>
    <cellStyle name="Accent5" xfId="36" xr:uid="{00000000-0005-0000-0000-000024000000}"/>
    <cellStyle name="Accent6" xfId="37" xr:uid="{00000000-0005-0000-0000-000025000000}"/>
    <cellStyle name="Bad" xfId="38" xr:uid="{00000000-0005-0000-0000-000026000000}"/>
    <cellStyle name="Calculation" xfId="39" xr:uid="{00000000-0005-0000-0000-000027000000}"/>
    <cellStyle name="Check Cell" xfId="40" xr:uid="{00000000-0005-0000-0000-000028000000}"/>
    <cellStyle name="Comma 2" xfId="41" xr:uid="{00000000-0005-0000-0000-000029000000}"/>
    <cellStyle name="Explanatory Text" xfId="42" xr:uid="{00000000-0005-0000-0000-00002A000000}"/>
    <cellStyle name="Good" xfId="43" xr:uid="{00000000-0005-0000-0000-00002B000000}"/>
    <cellStyle name="Heading 1" xfId="44" xr:uid="{00000000-0005-0000-0000-00002C000000}"/>
    <cellStyle name="Heading 2" xfId="45" xr:uid="{00000000-0005-0000-0000-00002D000000}"/>
    <cellStyle name="Heading 3" xfId="46" xr:uid="{00000000-0005-0000-0000-00002E000000}"/>
    <cellStyle name="Heading 4" xfId="47" xr:uid="{00000000-0005-0000-0000-00002F000000}"/>
    <cellStyle name="Input" xfId="48" xr:uid="{00000000-0005-0000-0000-000030000000}"/>
    <cellStyle name="Linked Cell" xfId="49" xr:uid="{00000000-0005-0000-0000-000031000000}"/>
    <cellStyle name="Neutral" xfId="50" xr:uid="{00000000-0005-0000-0000-000032000000}"/>
    <cellStyle name="Normal 2" xfId="51" xr:uid="{00000000-0005-0000-0000-000033000000}"/>
    <cellStyle name="Normal 3" xfId="60" xr:uid="{00000000-0005-0000-0000-000034000000}"/>
    <cellStyle name="Normalno" xfId="0" builtinId="0"/>
    <cellStyle name="Note" xfId="52" xr:uid="{00000000-0005-0000-0000-000036000000}"/>
    <cellStyle name="Obično 2" xfId="53" xr:uid="{00000000-0005-0000-0000-000037000000}"/>
    <cellStyle name="Output" xfId="54" xr:uid="{00000000-0005-0000-0000-000038000000}"/>
    <cellStyle name="Title" xfId="55" xr:uid="{00000000-0005-0000-0000-000039000000}"/>
    <cellStyle name="Total" xfId="56" xr:uid="{00000000-0005-0000-0000-00003A000000}"/>
    <cellStyle name="Valuta" xfId="57" builtinId="4"/>
    <cellStyle name="Warning Text" xfId="58" xr:uid="{00000000-0005-0000-0000-00003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157163</xdr:rowOff>
    </xdr:from>
    <xdr:to>
      <xdr:col>10</xdr:col>
      <xdr:colOff>500063</xdr:colOff>
      <xdr:row>4</xdr:row>
      <xdr:rowOff>195263</xdr:rowOff>
    </xdr:to>
    <xdr:pic>
      <xdr:nvPicPr>
        <xdr:cNvPr id="12327" name="Picture 1" descr="logo Komisija U BOJI">
          <a:extLst>
            <a:ext uri="{FF2B5EF4-FFF2-40B4-BE49-F238E27FC236}">
              <a16:creationId xmlns:a16="http://schemas.microsoft.com/office/drawing/2014/main" id="{C10CC477-C7E9-4B39-9CAA-41EA9808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8688" y="338138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</xdr:row>
      <xdr:rowOff>123825</xdr:rowOff>
    </xdr:from>
    <xdr:to>
      <xdr:col>3</xdr:col>
      <xdr:colOff>438150</xdr:colOff>
      <xdr:row>5</xdr:row>
      <xdr:rowOff>0</xdr:rowOff>
    </xdr:to>
    <xdr:pic>
      <xdr:nvPicPr>
        <xdr:cNvPr id="12328" name="Picture 1" descr="logo hkd">
          <a:extLst>
            <a:ext uri="{FF2B5EF4-FFF2-40B4-BE49-F238E27FC236}">
              <a16:creationId xmlns:a16="http://schemas.microsoft.com/office/drawing/2014/main" id="{95C345C4-EEA3-4A4A-BF66-FF35F443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0480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152400</xdr:rowOff>
    </xdr:from>
    <xdr:to>
      <xdr:col>10</xdr:col>
      <xdr:colOff>495300</xdr:colOff>
      <xdr:row>4</xdr:row>
      <xdr:rowOff>190500</xdr:rowOff>
    </xdr:to>
    <xdr:pic>
      <xdr:nvPicPr>
        <xdr:cNvPr id="2" name="Picture 1" descr="logo Komisija U BOJI">
          <a:extLst>
            <a:ext uri="{FF2B5EF4-FFF2-40B4-BE49-F238E27FC236}">
              <a16:creationId xmlns:a16="http://schemas.microsoft.com/office/drawing/2014/main" id="{403439BB-0849-4A7A-91D2-63F79996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333375"/>
          <a:ext cx="93821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271463</xdr:colOff>
      <xdr:row>1</xdr:row>
      <xdr:rowOff>128588</xdr:rowOff>
    </xdr:from>
    <xdr:to>
      <xdr:col>3</xdr:col>
      <xdr:colOff>433388</xdr:colOff>
      <xdr:row>5</xdr:row>
      <xdr:rowOff>0</xdr:rowOff>
    </xdr:to>
    <xdr:pic>
      <xdr:nvPicPr>
        <xdr:cNvPr id="3" name="Picture 1" descr="logo hkd">
          <a:extLst>
            <a:ext uri="{FF2B5EF4-FFF2-40B4-BE49-F238E27FC236}">
              <a16:creationId xmlns:a16="http://schemas.microsoft.com/office/drawing/2014/main" id="{AB72D6BB-267F-4D5C-AA0D-96347ADF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3" y="309563"/>
          <a:ext cx="809625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152400</xdr:rowOff>
    </xdr:from>
    <xdr:to>
      <xdr:col>10</xdr:col>
      <xdr:colOff>495300</xdr:colOff>
      <xdr:row>4</xdr:row>
      <xdr:rowOff>190500</xdr:rowOff>
    </xdr:to>
    <xdr:pic>
      <xdr:nvPicPr>
        <xdr:cNvPr id="2" name="Picture 1" descr="logo Komisija U BOJI">
          <a:extLst>
            <a:ext uri="{FF2B5EF4-FFF2-40B4-BE49-F238E27FC236}">
              <a16:creationId xmlns:a16="http://schemas.microsoft.com/office/drawing/2014/main" id="{9828BE7E-A52A-4737-A681-CAA87367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333375"/>
          <a:ext cx="93821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271463</xdr:colOff>
      <xdr:row>1</xdr:row>
      <xdr:rowOff>128588</xdr:rowOff>
    </xdr:from>
    <xdr:to>
      <xdr:col>3</xdr:col>
      <xdr:colOff>433388</xdr:colOff>
      <xdr:row>5</xdr:row>
      <xdr:rowOff>0</xdr:rowOff>
    </xdr:to>
    <xdr:pic>
      <xdr:nvPicPr>
        <xdr:cNvPr id="3" name="Picture 1" descr="logo hkd">
          <a:extLst>
            <a:ext uri="{FF2B5EF4-FFF2-40B4-BE49-F238E27FC236}">
              <a16:creationId xmlns:a16="http://schemas.microsoft.com/office/drawing/2014/main" id="{0BB079DC-8C63-4E19-B5B6-C5DA8B06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3" y="309563"/>
          <a:ext cx="809625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</xdr:row>
      <xdr:rowOff>157163</xdr:rowOff>
    </xdr:from>
    <xdr:to>
      <xdr:col>10</xdr:col>
      <xdr:colOff>490538</xdr:colOff>
      <xdr:row>4</xdr:row>
      <xdr:rowOff>195263</xdr:rowOff>
    </xdr:to>
    <xdr:pic>
      <xdr:nvPicPr>
        <xdr:cNvPr id="13351" name="Picture 1">
          <a:extLst>
            <a:ext uri="{FF2B5EF4-FFF2-40B4-BE49-F238E27FC236}">
              <a16:creationId xmlns:a16="http://schemas.microsoft.com/office/drawing/2014/main" id="{E55B697E-E228-4052-8CC6-72ED1E73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38138"/>
          <a:ext cx="928688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271463</xdr:colOff>
      <xdr:row>1</xdr:row>
      <xdr:rowOff>123825</xdr:rowOff>
    </xdr:from>
    <xdr:to>
      <xdr:col>3</xdr:col>
      <xdr:colOff>428625</xdr:colOff>
      <xdr:row>4</xdr:row>
      <xdr:rowOff>200025</xdr:rowOff>
    </xdr:to>
    <xdr:pic>
      <xdr:nvPicPr>
        <xdr:cNvPr id="13352" name="Picture 1">
          <a:extLst>
            <a:ext uri="{FF2B5EF4-FFF2-40B4-BE49-F238E27FC236}">
              <a16:creationId xmlns:a16="http://schemas.microsoft.com/office/drawing/2014/main" id="{BE873155-58E2-4710-8FF7-4003E2A6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3" y="304800"/>
          <a:ext cx="795337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157163</xdr:rowOff>
    </xdr:from>
    <xdr:to>
      <xdr:col>10</xdr:col>
      <xdr:colOff>500063</xdr:colOff>
      <xdr:row>4</xdr:row>
      <xdr:rowOff>195263</xdr:rowOff>
    </xdr:to>
    <xdr:pic>
      <xdr:nvPicPr>
        <xdr:cNvPr id="14375" name="Picture 1" descr="logo Komisija U BOJI">
          <a:extLst>
            <a:ext uri="{FF2B5EF4-FFF2-40B4-BE49-F238E27FC236}">
              <a16:creationId xmlns:a16="http://schemas.microsoft.com/office/drawing/2014/main" id="{E108BCB0-991D-4DD3-B8E0-66E41FB7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8688" y="338138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</xdr:row>
      <xdr:rowOff>123825</xdr:rowOff>
    </xdr:from>
    <xdr:to>
      <xdr:col>3</xdr:col>
      <xdr:colOff>438150</xdr:colOff>
      <xdr:row>5</xdr:row>
      <xdr:rowOff>0</xdr:rowOff>
    </xdr:to>
    <xdr:pic>
      <xdr:nvPicPr>
        <xdr:cNvPr id="14376" name="Picture 1" descr="logo hkd">
          <a:extLst>
            <a:ext uri="{FF2B5EF4-FFF2-40B4-BE49-F238E27FC236}">
              <a16:creationId xmlns:a16="http://schemas.microsoft.com/office/drawing/2014/main" id="{81798C51-801D-4BE7-8002-381BF51B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0480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157163</xdr:rowOff>
    </xdr:from>
    <xdr:to>
      <xdr:col>10</xdr:col>
      <xdr:colOff>500063</xdr:colOff>
      <xdr:row>4</xdr:row>
      <xdr:rowOff>195263</xdr:rowOff>
    </xdr:to>
    <xdr:pic>
      <xdr:nvPicPr>
        <xdr:cNvPr id="15399" name="Picture 1" descr="logo Komisija U BOJI">
          <a:extLst>
            <a:ext uri="{FF2B5EF4-FFF2-40B4-BE49-F238E27FC236}">
              <a16:creationId xmlns:a16="http://schemas.microsoft.com/office/drawing/2014/main" id="{10F65059-822B-4F54-880D-CB7C2AA5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338138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</xdr:row>
      <xdr:rowOff>123825</xdr:rowOff>
    </xdr:from>
    <xdr:to>
      <xdr:col>3</xdr:col>
      <xdr:colOff>438150</xdr:colOff>
      <xdr:row>5</xdr:row>
      <xdr:rowOff>0</xdr:rowOff>
    </xdr:to>
    <xdr:pic>
      <xdr:nvPicPr>
        <xdr:cNvPr id="15400" name="Picture 1" descr="logo hkd">
          <a:extLst>
            <a:ext uri="{FF2B5EF4-FFF2-40B4-BE49-F238E27FC236}">
              <a16:creationId xmlns:a16="http://schemas.microsoft.com/office/drawing/2014/main" id="{45171BDA-AEA7-4F85-B882-A2D6E602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0480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157163</xdr:rowOff>
    </xdr:from>
    <xdr:to>
      <xdr:col>10</xdr:col>
      <xdr:colOff>500063</xdr:colOff>
      <xdr:row>4</xdr:row>
      <xdr:rowOff>195263</xdr:rowOff>
    </xdr:to>
    <xdr:pic>
      <xdr:nvPicPr>
        <xdr:cNvPr id="16423" name="Picture 1" descr="logo Komisija U BOJI">
          <a:extLst>
            <a:ext uri="{FF2B5EF4-FFF2-40B4-BE49-F238E27FC236}">
              <a16:creationId xmlns:a16="http://schemas.microsoft.com/office/drawing/2014/main" id="{AFC85EBA-5C06-4170-9604-400FE74F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8688" y="338138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</xdr:row>
      <xdr:rowOff>123825</xdr:rowOff>
    </xdr:from>
    <xdr:to>
      <xdr:col>3</xdr:col>
      <xdr:colOff>438150</xdr:colOff>
      <xdr:row>5</xdr:row>
      <xdr:rowOff>0</xdr:rowOff>
    </xdr:to>
    <xdr:pic>
      <xdr:nvPicPr>
        <xdr:cNvPr id="16424" name="Picture 1" descr="logo hkd">
          <a:extLst>
            <a:ext uri="{FF2B5EF4-FFF2-40B4-BE49-F238E27FC236}">
              <a16:creationId xmlns:a16="http://schemas.microsoft.com/office/drawing/2014/main" id="{9EAE31BD-1842-4D35-B175-41BD8F31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0480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147638</xdr:rowOff>
    </xdr:from>
    <xdr:to>
      <xdr:col>10</xdr:col>
      <xdr:colOff>490538</xdr:colOff>
      <xdr:row>4</xdr:row>
      <xdr:rowOff>195263</xdr:rowOff>
    </xdr:to>
    <xdr:pic>
      <xdr:nvPicPr>
        <xdr:cNvPr id="17447" name="Picture 1" descr="logo Komisija U BOJI">
          <a:extLst>
            <a:ext uri="{FF2B5EF4-FFF2-40B4-BE49-F238E27FC236}">
              <a16:creationId xmlns:a16="http://schemas.microsoft.com/office/drawing/2014/main" id="{38BD1B2E-D17D-40F6-849A-27B0B4A3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8688" y="328613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</xdr:row>
      <xdr:rowOff>128588</xdr:rowOff>
    </xdr:from>
    <xdr:to>
      <xdr:col>3</xdr:col>
      <xdr:colOff>438150</xdr:colOff>
      <xdr:row>5</xdr:row>
      <xdr:rowOff>0</xdr:rowOff>
    </xdr:to>
    <xdr:pic>
      <xdr:nvPicPr>
        <xdr:cNvPr id="17448" name="Picture 1" descr="logo hkd">
          <a:extLst>
            <a:ext uri="{FF2B5EF4-FFF2-40B4-BE49-F238E27FC236}">
              <a16:creationId xmlns:a16="http://schemas.microsoft.com/office/drawing/2014/main" id="{99C9F74B-1DC5-4459-BAD9-4A77495F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09563"/>
          <a:ext cx="809625" cy="63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157163</xdr:rowOff>
    </xdr:from>
    <xdr:to>
      <xdr:col>10</xdr:col>
      <xdr:colOff>500063</xdr:colOff>
      <xdr:row>4</xdr:row>
      <xdr:rowOff>195263</xdr:rowOff>
    </xdr:to>
    <xdr:pic>
      <xdr:nvPicPr>
        <xdr:cNvPr id="18471" name="Picture 1" descr="logo Komisija U BOJI">
          <a:extLst>
            <a:ext uri="{FF2B5EF4-FFF2-40B4-BE49-F238E27FC236}">
              <a16:creationId xmlns:a16="http://schemas.microsoft.com/office/drawing/2014/main" id="{2F7D693F-E2A4-466E-B8A7-9204A52E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8688" y="338138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</xdr:row>
      <xdr:rowOff>123825</xdr:rowOff>
    </xdr:from>
    <xdr:to>
      <xdr:col>3</xdr:col>
      <xdr:colOff>438150</xdr:colOff>
      <xdr:row>5</xdr:row>
      <xdr:rowOff>0</xdr:rowOff>
    </xdr:to>
    <xdr:pic>
      <xdr:nvPicPr>
        <xdr:cNvPr id="18472" name="Picture 1" descr="logo hkd">
          <a:extLst>
            <a:ext uri="{FF2B5EF4-FFF2-40B4-BE49-F238E27FC236}">
              <a16:creationId xmlns:a16="http://schemas.microsoft.com/office/drawing/2014/main" id="{02D96B5F-D9E4-4D95-BC26-498602D4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0480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157163</xdr:rowOff>
    </xdr:from>
    <xdr:to>
      <xdr:col>10</xdr:col>
      <xdr:colOff>500063</xdr:colOff>
      <xdr:row>4</xdr:row>
      <xdr:rowOff>195263</xdr:rowOff>
    </xdr:to>
    <xdr:pic>
      <xdr:nvPicPr>
        <xdr:cNvPr id="19495" name="Picture 1" descr="logo Komisija U BOJI">
          <a:extLst>
            <a:ext uri="{FF2B5EF4-FFF2-40B4-BE49-F238E27FC236}">
              <a16:creationId xmlns:a16="http://schemas.microsoft.com/office/drawing/2014/main" id="{D5D9A847-7A8B-45B1-9BE8-20B18B28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338138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</xdr:row>
      <xdr:rowOff>123825</xdr:rowOff>
    </xdr:from>
    <xdr:to>
      <xdr:col>3</xdr:col>
      <xdr:colOff>438150</xdr:colOff>
      <xdr:row>5</xdr:row>
      <xdr:rowOff>0</xdr:rowOff>
    </xdr:to>
    <xdr:pic>
      <xdr:nvPicPr>
        <xdr:cNvPr id="19496" name="Picture 1" descr="logo hkd">
          <a:extLst>
            <a:ext uri="{FF2B5EF4-FFF2-40B4-BE49-F238E27FC236}">
              <a16:creationId xmlns:a16="http://schemas.microsoft.com/office/drawing/2014/main" id="{14AA01FD-24C1-4C6F-BAEB-14AF2236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0480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204788</xdr:colOff>
      <xdr:row>1</xdr:row>
      <xdr:rowOff>157163</xdr:rowOff>
    </xdr:from>
    <xdr:to>
      <xdr:col>10</xdr:col>
      <xdr:colOff>500063</xdr:colOff>
      <xdr:row>4</xdr:row>
      <xdr:rowOff>195263</xdr:rowOff>
    </xdr:to>
    <xdr:pic>
      <xdr:nvPicPr>
        <xdr:cNvPr id="20509" name="Picture 1" descr="logo Komisija U BOJI">
          <a:extLst>
            <a:ext uri="{FF2B5EF4-FFF2-40B4-BE49-F238E27FC236}">
              <a16:creationId xmlns:a16="http://schemas.microsoft.com/office/drawing/2014/main" id="{3471051D-62BD-4510-A40C-EB34EC06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338138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</xdr:row>
      <xdr:rowOff>123825</xdr:rowOff>
    </xdr:from>
    <xdr:to>
      <xdr:col>3</xdr:col>
      <xdr:colOff>438150</xdr:colOff>
      <xdr:row>5</xdr:row>
      <xdr:rowOff>0</xdr:rowOff>
    </xdr:to>
    <xdr:pic>
      <xdr:nvPicPr>
        <xdr:cNvPr id="20510" name="Picture 1" descr="logo hkd">
          <a:extLst>
            <a:ext uri="{FF2B5EF4-FFF2-40B4-BE49-F238E27FC236}">
              <a16:creationId xmlns:a16="http://schemas.microsoft.com/office/drawing/2014/main" id="{7F2993C9-FD88-4831-A566-F3C2DD4A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0480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C1" workbookViewId="0">
      <selection activeCell="C1" sqref="C1:K1"/>
    </sheetView>
  </sheetViews>
  <sheetFormatPr defaultRowHeight="14.4" x14ac:dyDescent="0.3"/>
  <cols>
    <col min="1" max="2" width="9.109375" hidden="1" customWidth="1"/>
  </cols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216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0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215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214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36"/>
      <c r="G13" s="397" t="s">
        <v>213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212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 t="s">
        <v>211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10">
        <v>237709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42">
        <v>690</v>
      </c>
      <c r="F18" s="37"/>
      <c r="G18" s="114" t="s">
        <v>103</v>
      </c>
      <c r="H18" s="3">
        <v>238</v>
      </c>
      <c r="I18" s="107"/>
      <c r="J18" s="102" t="s">
        <v>104</v>
      </c>
      <c r="K18" s="42">
        <v>356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210</v>
      </c>
      <c r="G21" s="404"/>
      <c r="H21" s="404"/>
      <c r="I21" s="404"/>
      <c r="J21" s="404"/>
      <c r="K21" s="40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209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208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397" t="s">
        <v>207</v>
      </c>
      <c r="G30" s="398"/>
      <c r="H30" s="398"/>
      <c r="I30" s="398"/>
      <c r="J30" s="398"/>
      <c r="K30" s="399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1" ht="15.6" x14ac:dyDescent="0.3">
      <c r="C34" s="392" t="s">
        <v>142</v>
      </c>
      <c r="D34" s="392"/>
      <c r="E34" s="392"/>
      <c r="F34" s="400"/>
      <c r="G34" s="401" t="s">
        <v>206</v>
      </c>
      <c r="H34" s="401"/>
      <c r="I34" s="401"/>
      <c r="J34" s="401"/>
      <c r="K34" s="401"/>
    </row>
    <row r="35" spans="3:1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1" ht="15.6" x14ac:dyDescent="0.3">
      <c r="C36" s="392" t="s">
        <v>144</v>
      </c>
      <c r="D36" s="392"/>
      <c r="E36" s="392"/>
      <c r="F36" s="400"/>
      <c r="G36" s="401" t="s">
        <v>205</v>
      </c>
      <c r="H36" s="401"/>
      <c r="I36" s="401"/>
      <c r="J36" s="401"/>
      <c r="K36" s="401"/>
    </row>
    <row r="37" spans="3:11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1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1" ht="15.6" x14ac:dyDescent="0.3">
      <c r="C39" s="35" t="s">
        <v>195</v>
      </c>
      <c r="D39" s="107"/>
      <c r="E39" s="107"/>
      <c r="F39" s="107"/>
      <c r="G39" s="107"/>
      <c r="H39" s="107"/>
      <c r="I39" s="107"/>
      <c r="J39" s="107"/>
      <c r="K39" s="107"/>
    </row>
    <row r="40" spans="3:11" x14ac:dyDescent="0.3">
      <c r="C40" s="386" t="s">
        <v>148</v>
      </c>
      <c r="D40" s="386"/>
      <c r="E40" s="43">
        <v>2</v>
      </c>
      <c r="F40" s="107"/>
      <c r="G40" s="387" t="s">
        <v>150</v>
      </c>
      <c r="H40" s="387"/>
      <c r="I40" s="387"/>
      <c r="J40" s="115"/>
      <c r="K40" s="116"/>
    </row>
    <row r="41" spans="3:11" x14ac:dyDescent="0.3">
      <c r="C41" s="386" t="s">
        <v>149</v>
      </c>
      <c r="D41" s="386"/>
      <c r="E41" s="43"/>
      <c r="F41" s="107"/>
      <c r="G41" s="387" t="s">
        <v>151</v>
      </c>
      <c r="H41" s="387"/>
      <c r="I41" s="387"/>
      <c r="J41" s="115"/>
      <c r="K41" s="116"/>
    </row>
    <row r="42" spans="3:11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1" x14ac:dyDescent="0.3">
      <c r="C43" s="386" t="s">
        <v>158</v>
      </c>
      <c r="D43" s="386"/>
      <c r="E43" s="386"/>
      <c r="F43" s="386"/>
      <c r="G43" s="118">
        <v>1</v>
      </c>
      <c r="H43" s="107"/>
      <c r="I43" s="107"/>
      <c r="J43" s="107"/>
      <c r="K43" s="116"/>
    </row>
    <row r="44" spans="3:11" x14ac:dyDescent="0.3">
      <c r="C44" s="104" t="s">
        <v>157</v>
      </c>
      <c r="D44" s="104"/>
      <c r="E44" s="388" t="s">
        <v>204</v>
      </c>
      <c r="F44" s="389"/>
      <c r="G44" s="389"/>
      <c r="H44" s="389"/>
      <c r="I44" s="389"/>
      <c r="J44" s="389"/>
      <c r="K44" s="390"/>
    </row>
    <row r="45" spans="3:11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1" x14ac:dyDescent="0.3">
      <c r="C46" s="380" t="s">
        <v>193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1" x14ac:dyDescent="0.3">
      <c r="C47" s="382" t="s">
        <v>192</v>
      </c>
      <c r="D47" s="383"/>
      <c r="E47" s="383"/>
      <c r="F47" s="383"/>
      <c r="G47" s="383"/>
      <c r="H47" s="128" t="s">
        <v>203</v>
      </c>
      <c r="I47" s="39" t="s">
        <v>156</v>
      </c>
      <c r="J47" s="107"/>
      <c r="K47" s="119"/>
    </row>
    <row r="48" spans="3:11" x14ac:dyDescent="0.3">
      <c r="C48" s="383" t="s">
        <v>155</v>
      </c>
      <c r="D48" s="383"/>
      <c r="E48" s="383"/>
      <c r="F48" s="383"/>
      <c r="G48" s="383"/>
      <c r="H48" s="128" t="s">
        <v>203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384" t="s">
        <v>202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</sheetData>
  <mergeCells count="43">
    <mergeCell ref="C8:E8"/>
    <mergeCell ref="F8:K8"/>
    <mergeCell ref="C1:K1"/>
    <mergeCell ref="C4:K4"/>
    <mergeCell ref="C5:K5"/>
    <mergeCell ref="C7:E7"/>
    <mergeCell ref="F7:K7"/>
    <mergeCell ref="C21:E21"/>
    <mergeCell ref="F21:K21"/>
    <mergeCell ref="C9:E9"/>
    <mergeCell ref="F9:K9"/>
    <mergeCell ref="C12:F12"/>
    <mergeCell ref="G12:K12"/>
    <mergeCell ref="G13:K13"/>
    <mergeCell ref="C14:F14"/>
    <mergeCell ref="G14:K14"/>
    <mergeCell ref="C15:F15"/>
    <mergeCell ref="G15:K15"/>
    <mergeCell ref="C16:F16"/>
    <mergeCell ref="G16:K16"/>
    <mergeCell ref="C17:F17"/>
    <mergeCell ref="G37:K37"/>
    <mergeCell ref="C24:E24"/>
    <mergeCell ref="F24:K24"/>
    <mergeCell ref="C27:E27"/>
    <mergeCell ref="F27:K27"/>
    <mergeCell ref="C30:E30"/>
    <mergeCell ref="F30:K30"/>
    <mergeCell ref="C34:F34"/>
    <mergeCell ref="G34:K34"/>
    <mergeCell ref="G35:K35"/>
    <mergeCell ref="C36:F36"/>
    <mergeCell ref="G36:K36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</mergeCells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L53"/>
  <sheetViews>
    <sheetView topLeftCell="C1" workbookViewId="0">
      <selection activeCell="C1" sqref="C1:K1"/>
    </sheetView>
  </sheetViews>
  <sheetFormatPr defaultRowHeight="14.4" x14ac:dyDescent="0.3"/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292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6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293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294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36"/>
      <c r="G13" s="397" t="s">
        <v>295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296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 t="s">
        <v>297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10" t="s">
        <v>298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42">
        <v>1006</v>
      </c>
      <c r="F18" s="37"/>
      <c r="G18" s="114" t="s">
        <v>103</v>
      </c>
      <c r="H18" s="3">
        <v>255</v>
      </c>
      <c r="I18" s="107"/>
      <c r="J18" s="102" t="s">
        <v>104</v>
      </c>
      <c r="K18" s="42">
        <v>338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299</v>
      </c>
      <c r="G21" s="404"/>
      <c r="H21" s="404"/>
      <c r="I21" s="404"/>
      <c r="J21" s="404"/>
      <c r="K21" s="40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300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222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466" t="s">
        <v>301</v>
      </c>
      <c r="G30" s="467"/>
      <c r="H30" s="467"/>
      <c r="I30" s="467"/>
      <c r="J30" s="467"/>
      <c r="K30" s="468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1" ht="15.6" x14ac:dyDescent="0.3">
      <c r="C34" s="392" t="s">
        <v>142</v>
      </c>
      <c r="D34" s="392"/>
      <c r="E34" s="392"/>
      <c r="F34" s="400"/>
      <c r="G34" s="401" t="s">
        <v>302</v>
      </c>
      <c r="H34" s="401"/>
      <c r="I34" s="401"/>
      <c r="J34" s="401"/>
      <c r="K34" s="401"/>
    </row>
    <row r="35" spans="3:1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1" ht="15.6" x14ac:dyDescent="0.3">
      <c r="C36" s="392" t="s">
        <v>144</v>
      </c>
      <c r="D36" s="392"/>
      <c r="E36" s="392"/>
      <c r="F36" s="400"/>
      <c r="G36" s="401" t="s">
        <v>303</v>
      </c>
      <c r="H36" s="401"/>
      <c r="I36" s="401"/>
      <c r="J36" s="401"/>
      <c r="K36" s="401"/>
    </row>
    <row r="37" spans="3:11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1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1" ht="15.6" x14ac:dyDescent="0.3">
      <c r="C39" s="35" t="s">
        <v>195</v>
      </c>
      <c r="D39" s="107"/>
      <c r="E39" s="107"/>
      <c r="F39" s="107"/>
      <c r="G39" s="107"/>
      <c r="H39" s="107"/>
      <c r="I39" s="107"/>
      <c r="J39" s="107"/>
      <c r="K39" s="107"/>
    </row>
    <row r="40" spans="3:11" x14ac:dyDescent="0.3">
      <c r="C40" s="386" t="s">
        <v>148</v>
      </c>
      <c r="D40" s="386"/>
      <c r="E40" s="43">
        <v>3</v>
      </c>
      <c r="F40" s="107"/>
      <c r="G40" s="387" t="s">
        <v>150</v>
      </c>
      <c r="H40" s="387"/>
      <c r="I40" s="387"/>
      <c r="J40" s="128" t="s">
        <v>304</v>
      </c>
      <c r="K40" s="116"/>
    </row>
    <row r="41" spans="3:11" x14ac:dyDescent="0.3">
      <c r="C41" s="386" t="s">
        <v>149</v>
      </c>
      <c r="D41" s="386"/>
      <c r="E41" s="128" t="s">
        <v>304</v>
      </c>
      <c r="F41" s="107"/>
      <c r="G41" s="387" t="s">
        <v>151</v>
      </c>
      <c r="H41" s="387"/>
      <c r="I41" s="387"/>
      <c r="J41" s="115">
        <v>38</v>
      </c>
      <c r="K41" s="116"/>
    </row>
    <row r="42" spans="3:11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1" x14ac:dyDescent="0.3">
      <c r="C43" s="386" t="s">
        <v>158</v>
      </c>
      <c r="D43" s="386"/>
      <c r="E43" s="386"/>
      <c r="F43" s="386"/>
      <c r="G43" s="128" t="s">
        <v>304</v>
      </c>
      <c r="H43" s="107"/>
      <c r="I43" s="107"/>
      <c r="J43" s="107"/>
      <c r="K43" s="116"/>
    </row>
    <row r="44" spans="3:11" x14ac:dyDescent="0.3">
      <c r="C44" s="104" t="s">
        <v>157</v>
      </c>
      <c r="D44" s="104"/>
      <c r="E44" s="469" t="s">
        <v>304</v>
      </c>
      <c r="F44" s="389"/>
      <c r="G44" s="389"/>
      <c r="H44" s="389"/>
      <c r="I44" s="389"/>
      <c r="J44" s="389"/>
      <c r="K44" s="390"/>
    </row>
    <row r="45" spans="3:11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1" x14ac:dyDescent="0.3">
      <c r="C46" s="380" t="s">
        <v>193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1" x14ac:dyDescent="0.3">
      <c r="C47" s="382" t="s">
        <v>192</v>
      </c>
      <c r="D47" s="383"/>
      <c r="E47" s="383"/>
      <c r="F47" s="383"/>
      <c r="G47" s="383"/>
      <c r="H47" s="128" t="s">
        <v>209</v>
      </c>
      <c r="I47" s="39" t="s">
        <v>156</v>
      </c>
      <c r="J47" s="107"/>
      <c r="K47" s="119"/>
    </row>
    <row r="48" spans="3:11" x14ac:dyDescent="0.3">
      <c r="C48" s="383" t="s">
        <v>155</v>
      </c>
      <c r="D48" s="383"/>
      <c r="E48" s="383"/>
      <c r="F48" s="383"/>
      <c r="G48" s="383"/>
      <c r="H48" s="128" t="s">
        <v>209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401" t="s">
        <v>305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</sheetData>
  <mergeCells count="43"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  <mergeCell ref="C34:F34"/>
    <mergeCell ref="G34:K34"/>
    <mergeCell ref="G35:K35"/>
    <mergeCell ref="C36:F36"/>
    <mergeCell ref="G36:K36"/>
    <mergeCell ref="C24:E24"/>
    <mergeCell ref="F24:K24"/>
    <mergeCell ref="C27:E27"/>
    <mergeCell ref="F27:K27"/>
    <mergeCell ref="C30:E30"/>
    <mergeCell ref="F30:K30"/>
    <mergeCell ref="C16:F16"/>
    <mergeCell ref="G16:K16"/>
    <mergeCell ref="C17:F17"/>
    <mergeCell ref="C21:E21"/>
    <mergeCell ref="F21:K21"/>
    <mergeCell ref="G13:K13"/>
    <mergeCell ref="C14:F14"/>
    <mergeCell ref="G14:K14"/>
    <mergeCell ref="C15:F15"/>
    <mergeCell ref="G15:K15"/>
    <mergeCell ref="C8:E8"/>
    <mergeCell ref="F8:K8"/>
    <mergeCell ref="C9:E9"/>
    <mergeCell ref="F9:K9"/>
    <mergeCell ref="C12:F12"/>
    <mergeCell ref="G12:K12"/>
    <mergeCell ref="C1:K1"/>
    <mergeCell ref="C4:K4"/>
    <mergeCell ref="C5:K5"/>
    <mergeCell ref="C7:E7"/>
    <mergeCell ref="F7:K7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L53"/>
  <sheetViews>
    <sheetView topLeftCell="C1" workbookViewId="0">
      <selection activeCell="C1" sqref="C1:K1"/>
    </sheetView>
  </sheetViews>
  <sheetFormatPr defaultRowHeight="14.4" x14ac:dyDescent="0.3"/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325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6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293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326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36"/>
      <c r="G13" s="397" t="s">
        <v>326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327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 t="s">
        <v>328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10" t="s">
        <v>329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42">
        <v>987</v>
      </c>
      <c r="F18" s="37"/>
      <c r="G18" s="114" t="s">
        <v>103</v>
      </c>
      <c r="H18" s="3">
        <v>250</v>
      </c>
      <c r="I18" s="107"/>
      <c r="J18" s="102" t="s">
        <v>104</v>
      </c>
      <c r="K18" s="42">
        <v>345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330</v>
      </c>
      <c r="G21" s="404"/>
      <c r="H21" s="404"/>
      <c r="I21" s="404"/>
      <c r="J21" s="404"/>
      <c r="K21" s="40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300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222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466" t="s">
        <v>331</v>
      </c>
      <c r="G30" s="467"/>
      <c r="H30" s="467"/>
      <c r="I30" s="467"/>
      <c r="J30" s="467"/>
      <c r="K30" s="468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1" ht="15.6" x14ac:dyDescent="0.3">
      <c r="C34" s="392" t="s">
        <v>142</v>
      </c>
      <c r="D34" s="392"/>
      <c r="E34" s="392"/>
      <c r="F34" s="400"/>
      <c r="G34" s="401"/>
      <c r="H34" s="401"/>
      <c r="I34" s="401"/>
      <c r="J34" s="401"/>
      <c r="K34" s="401"/>
    </row>
    <row r="35" spans="3:1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1" ht="15.6" x14ac:dyDescent="0.3">
      <c r="C36" s="392" t="s">
        <v>144</v>
      </c>
      <c r="D36" s="392"/>
      <c r="E36" s="392"/>
      <c r="F36" s="400"/>
      <c r="G36" s="401" t="s">
        <v>303</v>
      </c>
      <c r="H36" s="401"/>
      <c r="I36" s="401"/>
      <c r="J36" s="401"/>
      <c r="K36" s="401"/>
    </row>
    <row r="37" spans="3:11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1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1" ht="15.6" x14ac:dyDescent="0.3">
      <c r="C39" s="35" t="s">
        <v>195</v>
      </c>
      <c r="D39" s="107"/>
      <c r="E39" s="107"/>
      <c r="F39" s="107"/>
      <c r="G39" s="107"/>
      <c r="H39" s="107"/>
      <c r="I39" s="107"/>
      <c r="J39" s="107"/>
      <c r="K39" s="107"/>
    </row>
    <row r="40" spans="3:11" x14ac:dyDescent="0.3">
      <c r="C40" s="386" t="s">
        <v>148</v>
      </c>
      <c r="D40" s="386"/>
      <c r="E40" s="43">
        <v>3</v>
      </c>
      <c r="F40" s="107"/>
      <c r="G40" s="387" t="s">
        <v>150</v>
      </c>
      <c r="H40" s="387"/>
      <c r="I40" s="387"/>
      <c r="J40" s="128" t="s">
        <v>304</v>
      </c>
      <c r="K40" s="116"/>
    </row>
    <row r="41" spans="3:11" x14ac:dyDescent="0.3">
      <c r="C41" s="386" t="s">
        <v>149</v>
      </c>
      <c r="D41" s="386"/>
      <c r="E41" s="128" t="s">
        <v>304</v>
      </c>
      <c r="F41" s="107"/>
      <c r="G41" s="387" t="s">
        <v>151</v>
      </c>
      <c r="H41" s="387"/>
      <c r="I41" s="387"/>
      <c r="J41" s="115">
        <v>38</v>
      </c>
      <c r="K41" s="116"/>
    </row>
    <row r="42" spans="3:11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1" x14ac:dyDescent="0.3">
      <c r="C43" s="386" t="s">
        <v>158</v>
      </c>
      <c r="D43" s="386"/>
      <c r="E43" s="386"/>
      <c r="F43" s="386"/>
      <c r="G43" s="128" t="s">
        <v>304</v>
      </c>
      <c r="H43" s="107"/>
      <c r="I43" s="107"/>
      <c r="J43" s="107"/>
      <c r="K43" s="116"/>
    </row>
    <row r="44" spans="3:11" x14ac:dyDescent="0.3">
      <c r="C44" s="104" t="s">
        <v>157</v>
      </c>
      <c r="D44" s="104"/>
      <c r="E44" s="469" t="s">
        <v>304</v>
      </c>
      <c r="F44" s="389"/>
      <c r="G44" s="389"/>
      <c r="H44" s="389"/>
      <c r="I44" s="389"/>
      <c r="J44" s="389"/>
      <c r="K44" s="390"/>
    </row>
    <row r="45" spans="3:11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1" x14ac:dyDescent="0.3">
      <c r="C46" s="381" t="s">
        <v>152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1" x14ac:dyDescent="0.3">
      <c r="C47" s="383" t="s">
        <v>154</v>
      </c>
      <c r="D47" s="383"/>
      <c r="E47" s="383"/>
      <c r="F47" s="383"/>
      <c r="G47" s="383"/>
      <c r="H47" s="128" t="s">
        <v>209</v>
      </c>
      <c r="I47" s="39" t="s">
        <v>156</v>
      </c>
      <c r="J47" s="107"/>
      <c r="K47" s="119"/>
    </row>
    <row r="48" spans="3:11" x14ac:dyDescent="0.3">
      <c r="C48" s="383" t="s">
        <v>155</v>
      </c>
      <c r="D48" s="383"/>
      <c r="E48" s="383"/>
      <c r="F48" s="383"/>
      <c r="G48" s="383"/>
      <c r="H48" s="128" t="s">
        <v>209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401" t="s">
        <v>305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</sheetData>
  <mergeCells count="43"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  <mergeCell ref="C34:F34"/>
    <mergeCell ref="G34:K34"/>
    <mergeCell ref="G35:K35"/>
    <mergeCell ref="C36:F36"/>
    <mergeCell ref="G36:K36"/>
    <mergeCell ref="C24:E24"/>
    <mergeCell ref="F24:K24"/>
    <mergeCell ref="C27:E27"/>
    <mergeCell ref="F27:K27"/>
    <mergeCell ref="C30:E30"/>
    <mergeCell ref="F30:K30"/>
    <mergeCell ref="C16:F16"/>
    <mergeCell ref="G16:K16"/>
    <mergeCell ref="C17:F17"/>
    <mergeCell ref="C21:E21"/>
    <mergeCell ref="F21:K21"/>
    <mergeCell ref="G13:K13"/>
    <mergeCell ref="C14:F14"/>
    <mergeCell ref="G14:K14"/>
    <mergeCell ref="C15:F15"/>
    <mergeCell ref="G15:K15"/>
    <mergeCell ref="C8:E8"/>
    <mergeCell ref="F8:K8"/>
    <mergeCell ref="C9:E9"/>
    <mergeCell ref="F9:K9"/>
    <mergeCell ref="C12:F12"/>
    <mergeCell ref="G12:K12"/>
    <mergeCell ref="C1:K1"/>
    <mergeCell ref="C4:K4"/>
    <mergeCell ref="C5:K5"/>
    <mergeCell ref="C7:E7"/>
    <mergeCell ref="F7:K7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1:L54"/>
  <sheetViews>
    <sheetView workbookViewId="0">
      <selection activeCell="C1" sqref="C1:K1"/>
    </sheetView>
  </sheetViews>
  <sheetFormatPr defaultRowHeight="14.4" x14ac:dyDescent="0.3"/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371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8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370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369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36"/>
      <c r="G13" s="397" t="s">
        <v>368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367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 t="s">
        <v>366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10">
        <v>420400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228">
        <v>1196</v>
      </c>
      <c r="F18" s="37"/>
      <c r="G18" s="114" t="s">
        <v>103</v>
      </c>
      <c r="H18" s="3">
        <v>250</v>
      </c>
      <c r="I18" s="107"/>
      <c r="J18" s="102" t="s">
        <v>104</v>
      </c>
      <c r="K18" s="42">
        <v>360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365</v>
      </c>
      <c r="G21" s="404"/>
      <c r="H21" s="404"/>
      <c r="I21" s="404"/>
      <c r="J21" s="404"/>
      <c r="K21" s="40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203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222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397" t="s">
        <v>364</v>
      </c>
      <c r="G30" s="398"/>
      <c r="H30" s="398"/>
      <c r="I30" s="398"/>
      <c r="J30" s="398"/>
      <c r="K30" s="399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1" ht="15.6" x14ac:dyDescent="0.3">
      <c r="C34" s="392" t="s">
        <v>142</v>
      </c>
      <c r="D34" s="392"/>
      <c r="E34" s="392"/>
      <c r="F34" s="400"/>
      <c r="G34" s="401" t="s">
        <v>363</v>
      </c>
      <c r="H34" s="401"/>
      <c r="I34" s="401"/>
      <c r="J34" s="401"/>
      <c r="K34" s="401"/>
    </row>
    <row r="35" spans="3:1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1" ht="15.6" x14ac:dyDescent="0.3">
      <c r="C36" s="392" t="s">
        <v>144</v>
      </c>
      <c r="D36" s="392"/>
      <c r="E36" s="392"/>
      <c r="F36" s="400"/>
      <c r="G36" s="401" t="s">
        <v>219</v>
      </c>
      <c r="H36" s="401"/>
      <c r="I36" s="401"/>
      <c r="J36" s="401"/>
      <c r="K36" s="401"/>
    </row>
    <row r="37" spans="3:11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1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1" ht="15.6" x14ac:dyDescent="0.3">
      <c r="C39" s="35" t="s">
        <v>382</v>
      </c>
      <c r="D39" s="107"/>
      <c r="E39" s="107"/>
      <c r="F39" s="107"/>
      <c r="G39" s="107"/>
      <c r="H39" s="107"/>
      <c r="I39" s="107"/>
      <c r="J39" s="107"/>
      <c r="K39" s="107"/>
    </row>
    <row r="40" spans="3:11" x14ac:dyDescent="0.3">
      <c r="C40" s="386" t="s">
        <v>148</v>
      </c>
      <c r="D40" s="386"/>
      <c r="E40" s="43">
        <v>0</v>
      </c>
      <c r="F40" s="107"/>
      <c r="G40" s="387" t="s">
        <v>150</v>
      </c>
      <c r="H40" s="387"/>
      <c r="I40" s="387"/>
      <c r="J40" s="115">
        <v>0</v>
      </c>
      <c r="K40" s="116"/>
    </row>
    <row r="41" spans="3:11" x14ac:dyDescent="0.3">
      <c r="C41" s="386" t="s">
        <v>149</v>
      </c>
      <c r="D41" s="386"/>
      <c r="E41" s="43">
        <v>0</v>
      </c>
      <c r="F41" s="107"/>
      <c r="G41" s="387" t="s">
        <v>151</v>
      </c>
      <c r="H41" s="387"/>
      <c r="I41" s="387"/>
      <c r="J41" s="115">
        <v>0</v>
      </c>
      <c r="K41" s="116"/>
    </row>
    <row r="42" spans="3:11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1" x14ac:dyDescent="0.3">
      <c r="C43" s="386" t="s">
        <v>158</v>
      </c>
      <c r="D43" s="386"/>
      <c r="E43" s="386"/>
      <c r="F43" s="386"/>
      <c r="G43" s="118">
        <v>0</v>
      </c>
      <c r="H43" s="107"/>
      <c r="I43" s="107"/>
      <c r="J43" s="107"/>
      <c r="K43" s="116"/>
    </row>
    <row r="44" spans="3:11" x14ac:dyDescent="0.3">
      <c r="C44" s="104" t="s">
        <v>157</v>
      </c>
      <c r="D44" s="104"/>
      <c r="E44" s="469">
        <v>0</v>
      </c>
      <c r="F44" s="389"/>
      <c r="G44" s="389"/>
      <c r="H44" s="389"/>
      <c r="I44" s="389"/>
      <c r="J44" s="389"/>
      <c r="K44" s="390"/>
    </row>
    <row r="45" spans="3:11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1" x14ac:dyDescent="0.3">
      <c r="C46" s="381" t="s">
        <v>152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1" x14ac:dyDescent="0.3">
      <c r="C47" s="383" t="s">
        <v>154</v>
      </c>
      <c r="D47" s="383"/>
      <c r="E47" s="383"/>
      <c r="F47" s="383"/>
      <c r="G47" s="383"/>
      <c r="H47" s="128" t="s">
        <v>209</v>
      </c>
      <c r="I47" s="39" t="s">
        <v>156</v>
      </c>
      <c r="J47" s="107"/>
      <c r="K47" s="119"/>
    </row>
    <row r="48" spans="3:11" x14ac:dyDescent="0.3">
      <c r="C48" s="383" t="s">
        <v>155</v>
      </c>
      <c r="D48" s="383"/>
      <c r="E48" s="383"/>
      <c r="F48" s="383"/>
      <c r="G48" s="383"/>
      <c r="H48" s="128" t="s">
        <v>209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384" t="s">
        <v>362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  <row r="54" spans="3:11" x14ac:dyDescent="0.3">
      <c r="C54" t="s">
        <v>361</v>
      </c>
    </row>
  </sheetData>
  <mergeCells count="43">
    <mergeCell ref="C8:E8"/>
    <mergeCell ref="F8:K8"/>
    <mergeCell ref="C1:K1"/>
    <mergeCell ref="C4:K4"/>
    <mergeCell ref="C5:K5"/>
    <mergeCell ref="C7:E7"/>
    <mergeCell ref="F7:K7"/>
    <mergeCell ref="C21:E21"/>
    <mergeCell ref="F21:K21"/>
    <mergeCell ref="C9:E9"/>
    <mergeCell ref="F9:K9"/>
    <mergeCell ref="C12:F12"/>
    <mergeCell ref="G12:K12"/>
    <mergeCell ref="G13:K13"/>
    <mergeCell ref="C14:F14"/>
    <mergeCell ref="G14:K14"/>
    <mergeCell ref="C15:F15"/>
    <mergeCell ref="G15:K15"/>
    <mergeCell ref="C16:F16"/>
    <mergeCell ref="G16:K16"/>
    <mergeCell ref="C17:F17"/>
    <mergeCell ref="G37:K37"/>
    <mergeCell ref="C24:E24"/>
    <mergeCell ref="F24:K24"/>
    <mergeCell ref="C27:E27"/>
    <mergeCell ref="F27:K27"/>
    <mergeCell ref="C30:E30"/>
    <mergeCell ref="F30:K30"/>
    <mergeCell ref="C34:F34"/>
    <mergeCell ref="G34:K34"/>
    <mergeCell ref="G35:K35"/>
    <mergeCell ref="C36:F36"/>
    <mergeCell ref="G36:K36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</mergeCells>
  <pageMargins left="0.7" right="0.7" top="0.75" bottom="0.75" header="0.3" footer="0.3"/>
  <pageSetup paperSize="9" fitToHeight="0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:L54"/>
  <sheetViews>
    <sheetView workbookViewId="0">
      <selection activeCell="C1" sqref="C1:K1"/>
    </sheetView>
  </sheetViews>
  <sheetFormatPr defaultRowHeight="14.4" x14ac:dyDescent="0.3"/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380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379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370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378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36"/>
      <c r="G13" s="397" t="s">
        <v>377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376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 t="s">
        <v>375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10">
        <v>175600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42">
        <v>994</v>
      </c>
      <c r="F18" s="37"/>
      <c r="G18" s="114" t="s">
        <v>103</v>
      </c>
      <c r="H18" s="3">
        <v>255</v>
      </c>
      <c r="I18" s="107"/>
      <c r="J18" s="102" t="s">
        <v>104</v>
      </c>
      <c r="K18" s="42">
        <v>380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365</v>
      </c>
      <c r="G21" s="404"/>
      <c r="H21" s="404"/>
      <c r="I21" s="404"/>
      <c r="J21" s="404"/>
      <c r="K21" s="40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203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222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397" t="s">
        <v>364</v>
      </c>
      <c r="G30" s="398"/>
      <c r="H30" s="398"/>
      <c r="I30" s="398"/>
      <c r="J30" s="398"/>
      <c r="K30" s="399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1" ht="15.6" x14ac:dyDescent="0.3">
      <c r="C34" s="392" t="s">
        <v>142</v>
      </c>
      <c r="D34" s="392"/>
      <c r="E34" s="392"/>
      <c r="F34" s="400"/>
      <c r="G34" s="401" t="s">
        <v>374</v>
      </c>
      <c r="H34" s="401"/>
      <c r="I34" s="401"/>
      <c r="J34" s="401"/>
      <c r="K34" s="401"/>
    </row>
    <row r="35" spans="3:1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1" ht="15.6" x14ac:dyDescent="0.3">
      <c r="C36" s="392" t="s">
        <v>144</v>
      </c>
      <c r="D36" s="392"/>
      <c r="E36" s="392"/>
      <c r="F36" s="400"/>
      <c r="G36" s="401" t="s">
        <v>373</v>
      </c>
      <c r="H36" s="401"/>
      <c r="I36" s="401"/>
      <c r="J36" s="401"/>
      <c r="K36" s="401"/>
    </row>
    <row r="37" spans="3:11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1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1" ht="15.6" x14ac:dyDescent="0.3">
      <c r="C39" s="35" t="s">
        <v>382</v>
      </c>
      <c r="D39" s="107"/>
      <c r="E39" s="107"/>
      <c r="F39" s="107"/>
      <c r="G39" s="107"/>
      <c r="H39" s="107"/>
      <c r="I39" s="107"/>
      <c r="J39" s="107"/>
      <c r="K39" s="107"/>
    </row>
    <row r="40" spans="3:11" x14ac:dyDescent="0.3">
      <c r="C40" s="386" t="s">
        <v>148</v>
      </c>
      <c r="D40" s="386"/>
      <c r="E40" s="128">
        <v>0</v>
      </c>
      <c r="F40" s="107"/>
      <c r="G40" s="387" t="s">
        <v>150</v>
      </c>
      <c r="H40" s="387"/>
      <c r="I40" s="387"/>
      <c r="J40" s="128">
        <v>3</v>
      </c>
      <c r="K40" s="116"/>
    </row>
    <row r="41" spans="3:11" x14ac:dyDescent="0.3">
      <c r="C41" s="386" t="s">
        <v>149</v>
      </c>
      <c r="D41" s="386"/>
      <c r="E41" s="128">
        <v>1</v>
      </c>
      <c r="F41" s="107"/>
      <c r="G41" s="387" t="s">
        <v>151</v>
      </c>
      <c r="H41" s="387"/>
      <c r="I41" s="387"/>
      <c r="J41" s="128">
        <v>3</v>
      </c>
      <c r="K41" s="116"/>
    </row>
    <row r="42" spans="3:11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1" x14ac:dyDescent="0.3">
      <c r="C43" s="386" t="s">
        <v>158</v>
      </c>
      <c r="D43" s="386"/>
      <c r="E43" s="386"/>
      <c r="F43" s="386"/>
      <c r="G43" s="118">
        <v>0</v>
      </c>
      <c r="H43" s="107"/>
      <c r="I43" s="107"/>
      <c r="J43" s="107"/>
      <c r="K43" s="116"/>
    </row>
    <row r="44" spans="3:11" x14ac:dyDescent="0.3">
      <c r="C44" s="104" t="s">
        <v>157</v>
      </c>
      <c r="D44" s="104"/>
      <c r="E44" s="469">
        <v>0</v>
      </c>
      <c r="F44" s="389"/>
      <c r="G44" s="389"/>
      <c r="H44" s="389"/>
      <c r="I44" s="389"/>
      <c r="J44" s="389"/>
      <c r="K44" s="390"/>
    </row>
    <row r="45" spans="3:11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1" x14ac:dyDescent="0.3">
      <c r="C46" s="381" t="s">
        <v>152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1" x14ac:dyDescent="0.3">
      <c r="C47" s="383" t="s">
        <v>154</v>
      </c>
      <c r="D47" s="383"/>
      <c r="E47" s="383"/>
      <c r="F47" s="383"/>
      <c r="G47" s="383"/>
      <c r="H47" s="128" t="s">
        <v>209</v>
      </c>
      <c r="I47" s="39" t="s">
        <v>156</v>
      </c>
      <c r="J47" s="107"/>
      <c r="K47" s="119"/>
    </row>
    <row r="48" spans="3:11" x14ac:dyDescent="0.3">
      <c r="C48" s="383" t="s">
        <v>155</v>
      </c>
      <c r="D48" s="383"/>
      <c r="E48" s="383"/>
      <c r="F48" s="383"/>
      <c r="G48" s="383"/>
      <c r="H48" s="128" t="s">
        <v>209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384" t="s">
        <v>372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  <row r="54" spans="3:11" x14ac:dyDescent="0.3">
      <c r="C54" s="77" t="s">
        <v>383</v>
      </c>
      <c r="D54" s="77"/>
      <c r="E54" s="77"/>
      <c r="F54" s="77"/>
      <c r="G54" s="77"/>
      <c r="H54" s="77"/>
    </row>
  </sheetData>
  <mergeCells count="43"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  <mergeCell ref="C34:F34"/>
    <mergeCell ref="G34:K34"/>
    <mergeCell ref="G35:K35"/>
    <mergeCell ref="C36:F36"/>
    <mergeCell ref="G36:K36"/>
    <mergeCell ref="C24:E24"/>
    <mergeCell ref="F24:K24"/>
    <mergeCell ref="C27:E27"/>
    <mergeCell ref="F27:K27"/>
    <mergeCell ref="C30:E30"/>
    <mergeCell ref="F30:K30"/>
    <mergeCell ref="C16:F16"/>
    <mergeCell ref="G16:K16"/>
    <mergeCell ref="C17:F17"/>
    <mergeCell ref="C21:E21"/>
    <mergeCell ref="F21:K21"/>
    <mergeCell ref="G13:K13"/>
    <mergeCell ref="C14:F14"/>
    <mergeCell ref="G14:K14"/>
    <mergeCell ref="C15:F15"/>
    <mergeCell ref="G15:K15"/>
    <mergeCell ref="C8:E8"/>
    <mergeCell ref="F8:K8"/>
    <mergeCell ref="C9:E9"/>
    <mergeCell ref="F9:K9"/>
    <mergeCell ref="C12:F12"/>
    <mergeCell ref="G12:K12"/>
    <mergeCell ref="C1:K1"/>
    <mergeCell ref="C4:K4"/>
    <mergeCell ref="C5:K5"/>
    <mergeCell ref="C7:E7"/>
    <mergeCell ref="F7:K7"/>
  </mergeCells>
  <pageMargins left="0.7" right="0.7" top="0.75" bottom="0.75" header="0.3" footer="0.3"/>
  <pageSetup paperSize="9" fitToHeight="0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9"/>
  <sheetViews>
    <sheetView workbookViewId="0">
      <selection activeCell="A3" sqref="A3"/>
    </sheetView>
  </sheetViews>
  <sheetFormatPr defaultRowHeight="14.4" x14ac:dyDescent="0.3"/>
  <cols>
    <col min="1" max="1" width="8.44140625" style="1" customWidth="1"/>
    <col min="2" max="2" width="7.33203125" customWidth="1"/>
    <col min="3" max="3" width="5.33203125" customWidth="1"/>
    <col min="4" max="4" width="9.88671875" customWidth="1"/>
    <col min="6" max="6" width="11.5546875" style="1" customWidth="1"/>
    <col min="7" max="7" width="10.6640625" style="1" customWidth="1"/>
    <col min="8" max="8" width="9.33203125" style="1" customWidth="1"/>
    <col min="9" max="9" width="8.33203125" customWidth="1"/>
    <col min="10" max="10" width="9" customWidth="1"/>
    <col min="11" max="11" width="9.33203125" customWidth="1"/>
    <col min="12" max="12" width="9.88671875" customWidth="1"/>
    <col min="14" max="14" width="13" customWidth="1"/>
    <col min="15" max="15" width="8.6640625" customWidth="1"/>
  </cols>
  <sheetData>
    <row r="1" spans="1:16" x14ac:dyDescent="0.3">
      <c r="A1" s="470" t="s">
        <v>42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"/>
    </row>
    <row r="2" spans="1:16" ht="15" thickBot="1" x14ac:dyDescent="0.35">
      <c r="A2" s="25"/>
      <c r="B2" s="26"/>
      <c r="C2" s="26"/>
      <c r="D2" s="26"/>
      <c r="E2" s="26"/>
      <c r="F2" s="25"/>
      <c r="G2" s="25"/>
      <c r="I2" s="26"/>
      <c r="J2" s="26"/>
      <c r="K2" s="26"/>
      <c r="L2" s="26"/>
      <c r="M2" s="26"/>
      <c r="N2" s="26"/>
      <c r="O2" s="26"/>
    </row>
    <row r="3" spans="1:16" ht="79.5" customHeight="1" thickBot="1" x14ac:dyDescent="0.35">
      <c r="A3" s="71" t="s">
        <v>196</v>
      </c>
      <c r="B3" s="475" t="s">
        <v>7</v>
      </c>
      <c r="C3" s="476"/>
      <c r="D3" s="477"/>
      <c r="E3" s="16" t="s">
        <v>11</v>
      </c>
      <c r="F3" s="16" t="s">
        <v>10</v>
      </c>
      <c r="G3" s="16" t="s">
        <v>45</v>
      </c>
      <c r="H3" s="20" t="s">
        <v>46</v>
      </c>
      <c r="I3" s="16" t="s">
        <v>47</v>
      </c>
      <c r="J3" s="16" t="s">
        <v>66</v>
      </c>
      <c r="K3" s="16" t="s">
        <v>67</v>
      </c>
      <c r="L3" s="16" t="s">
        <v>48</v>
      </c>
      <c r="M3" s="16" t="s">
        <v>49</v>
      </c>
      <c r="N3" s="16" t="s">
        <v>50</v>
      </c>
      <c r="O3" s="23" t="s">
        <v>51</v>
      </c>
      <c r="P3" s="24"/>
    </row>
    <row r="4" spans="1:16" x14ac:dyDescent="0.3">
      <c r="A4" s="81">
        <v>1</v>
      </c>
      <c r="B4" s="472" t="s">
        <v>0</v>
      </c>
      <c r="C4" s="473"/>
      <c r="D4" s="474"/>
      <c r="E4" s="129" t="s">
        <v>306</v>
      </c>
      <c r="F4" s="129">
        <v>2004</v>
      </c>
      <c r="G4" s="129" t="s">
        <v>307</v>
      </c>
      <c r="H4" s="129" t="s">
        <v>308</v>
      </c>
      <c r="I4" s="120">
        <v>6.9</v>
      </c>
      <c r="J4" s="129" t="s">
        <v>209</v>
      </c>
      <c r="K4" s="129" t="s">
        <v>240</v>
      </c>
      <c r="L4" s="129" t="s">
        <v>209</v>
      </c>
      <c r="M4" s="129" t="s">
        <v>209</v>
      </c>
      <c r="N4" s="129" t="s">
        <v>203</v>
      </c>
      <c r="O4" s="130" t="s">
        <v>203</v>
      </c>
      <c r="P4" s="24"/>
    </row>
    <row r="5" spans="1:16" x14ac:dyDescent="0.3">
      <c r="A5" s="137">
        <v>2</v>
      </c>
      <c r="B5" s="420" t="s">
        <v>1</v>
      </c>
      <c r="C5" s="420"/>
      <c r="D5" s="420"/>
      <c r="E5" s="98" t="s">
        <v>311</v>
      </c>
      <c r="F5" s="98">
        <v>2003</v>
      </c>
      <c r="G5" s="138" t="s">
        <v>312</v>
      </c>
      <c r="H5" s="98" t="s">
        <v>308</v>
      </c>
      <c r="I5" s="98">
        <v>8.9</v>
      </c>
      <c r="J5" s="98" t="s">
        <v>223</v>
      </c>
      <c r="K5" s="98" t="s">
        <v>218</v>
      </c>
      <c r="L5" s="98" t="s">
        <v>223</v>
      </c>
      <c r="M5" s="98" t="s">
        <v>223</v>
      </c>
      <c r="N5" s="98" t="s">
        <v>218</v>
      </c>
      <c r="O5" s="98" t="s">
        <v>223</v>
      </c>
      <c r="P5" s="139"/>
    </row>
    <row r="6" spans="1:16" x14ac:dyDescent="0.3">
      <c r="A6" s="482">
        <v>3</v>
      </c>
      <c r="B6" s="478" t="s">
        <v>2</v>
      </c>
      <c r="C6" s="479"/>
      <c r="D6" s="78" t="s">
        <v>181</v>
      </c>
      <c r="E6" s="43">
        <v>1958</v>
      </c>
      <c r="F6" s="128">
        <v>2003</v>
      </c>
      <c r="G6" s="43">
        <v>5</v>
      </c>
      <c r="H6" s="128" t="s">
        <v>308</v>
      </c>
      <c r="I6" s="218">
        <v>8.9</v>
      </c>
      <c r="J6" s="128" t="s">
        <v>223</v>
      </c>
      <c r="K6" s="128" t="s">
        <v>223</v>
      </c>
      <c r="L6" s="128" t="s">
        <v>218</v>
      </c>
      <c r="M6" s="128" t="s">
        <v>223</v>
      </c>
      <c r="N6" s="128" t="s">
        <v>218</v>
      </c>
      <c r="O6" s="145" t="s">
        <v>223</v>
      </c>
      <c r="P6" s="24"/>
    </row>
    <row r="7" spans="1:16" x14ac:dyDescent="0.3">
      <c r="A7" s="483"/>
      <c r="B7" s="480"/>
      <c r="C7" s="481"/>
      <c r="D7" s="3" t="s">
        <v>182</v>
      </c>
      <c r="E7" s="43">
        <v>1958</v>
      </c>
      <c r="F7" s="128">
        <v>2013</v>
      </c>
      <c r="G7" s="43">
        <v>1</v>
      </c>
      <c r="H7" s="128" t="s">
        <v>314</v>
      </c>
      <c r="I7" s="128">
        <v>6.4</v>
      </c>
      <c r="J7" s="128" t="s">
        <v>223</v>
      </c>
      <c r="K7" s="128" t="s">
        <v>223</v>
      </c>
      <c r="L7" s="128" t="s">
        <v>223</v>
      </c>
      <c r="M7" s="128" t="s">
        <v>223</v>
      </c>
      <c r="N7" s="128" t="s">
        <v>218</v>
      </c>
      <c r="O7" s="145" t="s">
        <v>223</v>
      </c>
      <c r="P7" s="24"/>
    </row>
    <row r="8" spans="1:16" x14ac:dyDescent="0.3">
      <c r="A8" s="80">
        <v>4</v>
      </c>
      <c r="B8" s="397" t="s">
        <v>3</v>
      </c>
      <c r="C8" s="398"/>
      <c r="D8" s="399"/>
      <c r="E8" s="110">
        <v>1979</v>
      </c>
      <c r="F8" s="108">
        <v>2004</v>
      </c>
      <c r="G8" s="108" t="s">
        <v>312</v>
      </c>
      <c r="H8" s="108" t="s">
        <v>308</v>
      </c>
      <c r="I8" s="150">
        <v>8.8800000000000008</v>
      </c>
      <c r="J8" s="129" t="s">
        <v>209</v>
      </c>
      <c r="K8" s="129" t="s">
        <v>209</v>
      </c>
      <c r="L8" s="108" t="s">
        <v>203</v>
      </c>
      <c r="M8" s="108" t="s">
        <v>203</v>
      </c>
      <c r="N8" s="108" t="s">
        <v>203</v>
      </c>
      <c r="O8" s="111" t="s">
        <v>209</v>
      </c>
      <c r="P8" s="24"/>
    </row>
    <row r="9" spans="1:16" x14ac:dyDescent="0.3">
      <c r="A9" s="80">
        <v>5</v>
      </c>
      <c r="B9" s="397" t="s">
        <v>4</v>
      </c>
      <c r="C9" s="398"/>
      <c r="D9" s="399"/>
      <c r="E9" s="82" t="s">
        <v>322</v>
      </c>
      <c r="F9" s="82">
        <v>2007</v>
      </c>
      <c r="G9" s="82" t="s">
        <v>323</v>
      </c>
      <c r="H9" s="82" t="s">
        <v>314</v>
      </c>
      <c r="I9" s="219">
        <v>6.4</v>
      </c>
      <c r="J9" s="82" t="s">
        <v>209</v>
      </c>
      <c r="K9" s="82" t="s">
        <v>209</v>
      </c>
      <c r="L9" s="82" t="s">
        <v>209</v>
      </c>
      <c r="M9" s="82" t="s">
        <v>209</v>
      </c>
      <c r="N9" s="82" t="s">
        <v>203</v>
      </c>
      <c r="O9" s="82" t="s">
        <v>209</v>
      </c>
      <c r="P9" s="24"/>
    </row>
    <row r="10" spans="1:16" s="195" customFormat="1" ht="14.25" customHeight="1" x14ac:dyDescent="0.3">
      <c r="A10" s="488">
        <v>6</v>
      </c>
      <c r="B10" s="494" t="s">
        <v>9</v>
      </c>
      <c r="C10" s="495"/>
      <c r="D10" s="190" t="s">
        <v>73</v>
      </c>
      <c r="E10" s="191" t="s">
        <v>339</v>
      </c>
      <c r="F10" s="191">
        <v>2015</v>
      </c>
      <c r="G10" s="191" t="s">
        <v>341</v>
      </c>
      <c r="H10" s="192" t="s">
        <v>314</v>
      </c>
      <c r="I10" s="191">
        <v>7.69</v>
      </c>
      <c r="J10" s="191" t="s">
        <v>209</v>
      </c>
      <c r="K10" s="191" t="s">
        <v>209</v>
      </c>
      <c r="L10" s="191" t="s">
        <v>203</v>
      </c>
      <c r="M10" s="193" t="s">
        <v>342</v>
      </c>
      <c r="N10" s="191" t="s">
        <v>209</v>
      </c>
      <c r="O10" s="194" t="s">
        <v>209</v>
      </c>
    </row>
    <row r="11" spans="1:16" s="195" customFormat="1" ht="14.25" customHeight="1" x14ac:dyDescent="0.3">
      <c r="A11" s="489"/>
      <c r="B11" s="496"/>
      <c r="C11" s="497"/>
      <c r="D11" s="190" t="s">
        <v>74</v>
      </c>
      <c r="E11" s="191" t="s">
        <v>212</v>
      </c>
      <c r="F11" s="191">
        <v>2004</v>
      </c>
      <c r="G11" s="191" t="s">
        <v>323</v>
      </c>
      <c r="H11" s="191" t="s">
        <v>308</v>
      </c>
      <c r="I11" s="191">
        <v>8.83</v>
      </c>
      <c r="J11" s="191" t="s">
        <v>209</v>
      </c>
      <c r="K11" s="191" t="s">
        <v>209</v>
      </c>
      <c r="L11" s="191" t="s">
        <v>209</v>
      </c>
      <c r="M11" s="193" t="s">
        <v>342</v>
      </c>
      <c r="N11" s="191" t="s">
        <v>203</v>
      </c>
      <c r="O11" s="194" t="s">
        <v>209</v>
      </c>
    </row>
    <row r="12" spans="1:16" x14ac:dyDescent="0.3">
      <c r="A12" s="80">
        <v>7</v>
      </c>
      <c r="B12" s="397" t="s">
        <v>5</v>
      </c>
      <c r="C12" s="398"/>
      <c r="D12" s="399"/>
      <c r="E12" s="128" t="s">
        <v>296</v>
      </c>
      <c r="F12" s="128">
        <v>2005</v>
      </c>
      <c r="G12" s="43">
        <v>1</v>
      </c>
      <c r="H12" s="191" t="s">
        <v>308</v>
      </c>
      <c r="I12" s="43">
        <v>9</v>
      </c>
      <c r="J12" s="128" t="s">
        <v>209</v>
      </c>
      <c r="K12" s="128" t="s">
        <v>209</v>
      </c>
      <c r="L12" s="128" t="s">
        <v>209</v>
      </c>
      <c r="M12" s="128" t="s">
        <v>203</v>
      </c>
      <c r="N12" s="128" t="s">
        <v>203</v>
      </c>
      <c r="O12" s="145" t="s">
        <v>209</v>
      </c>
      <c r="P12" s="24"/>
    </row>
    <row r="13" spans="1:16" x14ac:dyDescent="0.3">
      <c r="A13" s="482">
        <v>8</v>
      </c>
      <c r="B13" s="478" t="s">
        <v>6</v>
      </c>
      <c r="C13" s="479"/>
      <c r="D13" s="3" t="s">
        <v>183</v>
      </c>
      <c r="E13" s="128" t="s">
        <v>296</v>
      </c>
      <c r="F13" s="128">
        <v>2006</v>
      </c>
      <c r="G13" s="128" t="s">
        <v>323</v>
      </c>
      <c r="H13" s="128" t="s">
        <v>332</v>
      </c>
      <c r="I13" s="128">
        <v>10.6</v>
      </c>
      <c r="J13" s="128" t="s">
        <v>209</v>
      </c>
      <c r="K13" s="128" t="s">
        <v>203</v>
      </c>
      <c r="L13" s="128" t="s">
        <v>209</v>
      </c>
      <c r="M13" s="128" t="s">
        <v>209</v>
      </c>
      <c r="N13" s="82" t="s">
        <v>203</v>
      </c>
      <c r="O13" s="145" t="s">
        <v>209</v>
      </c>
      <c r="P13" s="24"/>
    </row>
    <row r="14" spans="1:16" x14ac:dyDescent="0.3">
      <c r="A14" s="483"/>
      <c r="B14" s="480"/>
      <c r="C14" s="481"/>
      <c r="D14" s="127" t="s">
        <v>186</v>
      </c>
      <c r="E14" s="128" t="s">
        <v>333</v>
      </c>
      <c r="F14" s="128">
        <v>1986</v>
      </c>
      <c r="G14" s="128" t="s">
        <v>312</v>
      </c>
      <c r="H14" s="128" t="s">
        <v>332</v>
      </c>
      <c r="I14" s="128">
        <v>9.8000000000000007</v>
      </c>
      <c r="J14" s="128" t="s">
        <v>209</v>
      </c>
      <c r="K14" s="128" t="s">
        <v>209</v>
      </c>
      <c r="L14" s="128" t="s">
        <v>209</v>
      </c>
      <c r="M14" s="128" t="s">
        <v>209</v>
      </c>
      <c r="N14" s="128" t="s">
        <v>203</v>
      </c>
      <c r="O14" s="145" t="s">
        <v>209</v>
      </c>
      <c r="P14" s="24"/>
    </row>
    <row r="15" spans="1:16" x14ac:dyDescent="0.3">
      <c r="A15" s="490">
        <v>9</v>
      </c>
      <c r="B15" s="478" t="s">
        <v>8</v>
      </c>
      <c r="C15" s="479"/>
      <c r="D15" s="6" t="s">
        <v>43</v>
      </c>
      <c r="E15" s="498" t="s">
        <v>359</v>
      </c>
      <c r="F15" s="214">
        <v>1995</v>
      </c>
      <c r="G15" s="128" t="s">
        <v>307</v>
      </c>
      <c r="H15" s="128" t="s">
        <v>332</v>
      </c>
      <c r="I15" s="45">
        <v>12</v>
      </c>
      <c r="J15" s="128" t="s">
        <v>209</v>
      </c>
      <c r="K15" s="128" t="s">
        <v>209</v>
      </c>
      <c r="L15" s="128" t="s">
        <v>209</v>
      </c>
      <c r="M15" s="128" t="s">
        <v>360</v>
      </c>
      <c r="N15" s="128" t="s">
        <v>203</v>
      </c>
      <c r="O15" s="145" t="s">
        <v>209</v>
      </c>
      <c r="P15" s="24"/>
    </row>
    <row r="16" spans="1:16" ht="15" thickBot="1" x14ac:dyDescent="0.35">
      <c r="A16" s="491"/>
      <c r="B16" s="492"/>
      <c r="C16" s="493"/>
      <c r="D16" s="19" t="s">
        <v>44</v>
      </c>
      <c r="E16" s="499"/>
      <c r="F16" s="46">
        <v>2011</v>
      </c>
      <c r="G16" s="217" t="s">
        <v>307</v>
      </c>
      <c r="H16" s="217" t="s">
        <v>308</v>
      </c>
      <c r="I16" s="46">
        <v>10</v>
      </c>
      <c r="J16" s="128" t="s">
        <v>209</v>
      </c>
      <c r="K16" s="128" t="s">
        <v>209</v>
      </c>
      <c r="L16" s="128" t="s">
        <v>209</v>
      </c>
      <c r="M16" s="128" t="s">
        <v>360</v>
      </c>
      <c r="N16" s="128" t="s">
        <v>203</v>
      </c>
      <c r="O16" s="145" t="s">
        <v>209</v>
      </c>
      <c r="P16" s="24"/>
    </row>
    <row r="17" spans="1:16" s="2" customFormat="1" ht="30" customHeight="1" thickBot="1" x14ac:dyDescent="0.35">
      <c r="A17" s="22" t="s">
        <v>71</v>
      </c>
      <c r="B17" s="485" t="s">
        <v>191</v>
      </c>
      <c r="C17" s="486"/>
      <c r="D17" s="487"/>
      <c r="E17" s="47"/>
      <c r="F17" s="47"/>
      <c r="G17" s="47"/>
      <c r="H17" s="47"/>
      <c r="I17" s="66"/>
      <c r="J17" s="47"/>
      <c r="K17" s="47"/>
      <c r="L17" s="47"/>
      <c r="M17" s="47"/>
      <c r="N17" s="47"/>
      <c r="O17" s="48"/>
      <c r="P17" s="21"/>
    </row>
    <row r="18" spans="1:16" x14ac:dyDescent="0.3">
      <c r="F18" s="215"/>
    </row>
    <row r="19" spans="1:16" ht="25.95" customHeight="1" x14ac:dyDescent="0.3">
      <c r="C19" s="484" t="s">
        <v>381</v>
      </c>
      <c r="D19" s="484"/>
      <c r="E19" s="484"/>
      <c r="F19" s="363">
        <f>2021-(SUM(F4:F16)/13)</f>
        <v>16.692307692307622</v>
      </c>
      <c r="H19"/>
    </row>
  </sheetData>
  <mergeCells count="18">
    <mergeCell ref="B9:D9"/>
    <mergeCell ref="B6:C7"/>
    <mergeCell ref="A6:A7"/>
    <mergeCell ref="C19:E19"/>
    <mergeCell ref="B17:D17"/>
    <mergeCell ref="A10:A11"/>
    <mergeCell ref="A15:A16"/>
    <mergeCell ref="B12:D12"/>
    <mergeCell ref="B15:C16"/>
    <mergeCell ref="A13:A14"/>
    <mergeCell ref="B13:C14"/>
    <mergeCell ref="B10:C11"/>
    <mergeCell ref="E15:E16"/>
    <mergeCell ref="A1:O1"/>
    <mergeCell ref="B4:D4"/>
    <mergeCell ref="B5:D5"/>
    <mergeCell ref="B3:D3"/>
    <mergeCell ref="B8:D8"/>
  </mergeCells>
  <phoneticPr fontId="9" type="noConversion"/>
  <pageMargins left="0.7" right="0.7" top="0.75" bottom="0.7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3"/>
  <sheetViews>
    <sheetView workbookViewId="0">
      <selection activeCell="A3" sqref="A3:A6"/>
    </sheetView>
  </sheetViews>
  <sheetFormatPr defaultRowHeight="14.4" x14ac:dyDescent="0.3"/>
  <cols>
    <col min="1" max="1" width="8.44140625" customWidth="1"/>
    <col min="2" max="2" width="9.33203125" customWidth="1"/>
    <col min="3" max="3" width="10" customWidth="1"/>
    <col min="4" max="4" width="8.44140625" customWidth="1"/>
    <col min="5" max="5" width="13" style="1" customWidth="1"/>
    <col min="6" max="6" width="8.44140625" style="1" customWidth="1"/>
    <col min="7" max="7" width="12.88671875" style="1" customWidth="1"/>
    <col min="8" max="8" width="12.6640625" style="1" customWidth="1"/>
    <col min="9" max="9" width="11.109375" style="1" customWidth="1"/>
    <col min="10" max="10" width="13.33203125" style="1" customWidth="1"/>
    <col min="11" max="11" width="9" style="1" customWidth="1"/>
    <col min="12" max="12" width="10.109375" style="1" customWidth="1"/>
    <col min="13" max="13" width="9.33203125" style="1" customWidth="1"/>
    <col min="14" max="14" width="9.5546875" style="1" customWidth="1"/>
  </cols>
  <sheetData>
    <row r="1" spans="1:15" x14ac:dyDescent="0.3">
      <c r="A1" s="503" t="s">
        <v>36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5" ht="15" thickBot="1" x14ac:dyDescent="0.35">
      <c r="A2" s="1"/>
      <c r="B2" s="11"/>
      <c r="C2" s="1"/>
      <c r="D2" s="11"/>
      <c r="E2" s="11"/>
      <c r="H2" s="25"/>
      <c r="I2" s="25"/>
      <c r="J2" s="25"/>
      <c r="K2" s="25"/>
      <c r="L2" s="25"/>
      <c r="M2" s="25"/>
      <c r="N2" s="25"/>
    </row>
    <row r="3" spans="1:15" ht="15" customHeight="1" x14ac:dyDescent="0.3">
      <c r="A3" s="509" t="s">
        <v>196</v>
      </c>
      <c r="B3" s="505" t="s">
        <v>7</v>
      </c>
      <c r="C3" s="506"/>
      <c r="D3" s="514" t="s">
        <v>52</v>
      </c>
      <c r="E3" s="515"/>
      <c r="F3" s="515"/>
      <c r="G3" s="516"/>
      <c r="H3" s="522" t="s">
        <v>173</v>
      </c>
      <c r="I3" s="512" t="s">
        <v>55</v>
      </c>
      <c r="J3" s="512" t="s">
        <v>53</v>
      </c>
      <c r="K3" s="512" t="s">
        <v>12</v>
      </c>
      <c r="L3" s="512" t="s">
        <v>197</v>
      </c>
      <c r="M3" s="512" t="s">
        <v>69</v>
      </c>
      <c r="N3" s="507" t="s">
        <v>70</v>
      </c>
      <c r="O3" s="24"/>
    </row>
    <row r="4" spans="1:15" ht="32.25" customHeight="1" x14ac:dyDescent="0.3">
      <c r="A4" s="510"/>
      <c r="B4" s="507"/>
      <c r="C4" s="508"/>
      <c r="D4" s="517"/>
      <c r="E4" s="518"/>
      <c r="F4" s="518"/>
      <c r="G4" s="519"/>
      <c r="H4" s="522"/>
      <c r="I4" s="512"/>
      <c r="J4" s="520"/>
      <c r="K4" s="512"/>
      <c r="L4" s="512"/>
      <c r="M4" s="512"/>
      <c r="N4" s="507"/>
      <c r="O4" s="24"/>
    </row>
    <row r="5" spans="1:15" ht="32.25" customHeight="1" x14ac:dyDescent="0.3">
      <c r="A5" s="510"/>
      <c r="B5" s="507"/>
      <c r="C5" s="508"/>
      <c r="D5" s="500" t="s">
        <v>171</v>
      </c>
      <c r="E5" s="500"/>
      <c r="F5" s="500" t="s">
        <v>172</v>
      </c>
      <c r="G5" s="500"/>
      <c r="H5" s="522"/>
      <c r="I5" s="512"/>
      <c r="J5" s="520"/>
      <c r="K5" s="512"/>
      <c r="L5" s="512"/>
      <c r="M5" s="512"/>
      <c r="N5" s="507"/>
      <c r="O5" s="24"/>
    </row>
    <row r="6" spans="1:15" ht="119.25" customHeight="1" thickBot="1" x14ac:dyDescent="0.35">
      <c r="A6" s="511"/>
      <c r="B6" s="475"/>
      <c r="C6" s="477"/>
      <c r="D6" s="28" t="s">
        <v>174</v>
      </c>
      <c r="E6" s="28" t="s">
        <v>177</v>
      </c>
      <c r="F6" s="28" t="s">
        <v>175</v>
      </c>
      <c r="G6" s="28" t="s">
        <v>178</v>
      </c>
      <c r="H6" s="523"/>
      <c r="I6" s="513"/>
      <c r="J6" s="521"/>
      <c r="K6" s="513"/>
      <c r="L6" s="513"/>
      <c r="M6" s="512"/>
      <c r="N6" s="507"/>
      <c r="O6" s="24"/>
    </row>
    <row r="7" spans="1:15" x14ac:dyDescent="0.3">
      <c r="A7" s="106">
        <v>1</v>
      </c>
      <c r="B7" s="501" t="s">
        <v>0</v>
      </c>
      <c r="C7" s="502"/>
      <c r="D7" s="335">
        <v>12</v>
      </c>
      <c r="E7" s="336">
        <v>11</v>
      </c>
      <c r="F7" s="336">
        <v>1</v>
      </c>
      <c r="G7" s="336">
        <v>0</v>
      </c>
      <c r="H7" s="336">
        <v>13</v>
      </c>
      <c r="I7" s="337">
        <v>46</v>
      </c>
      <c r="J7" s="337">
        <v>1</v>
      </c>
      <c r="K7" s="162">
        <v>47</v>
      </c>
      <c r="L7" s="338">
        <v>8741</v>
      </c>
      <c r="M7" s="339">
        <v>2</v>
      </c>
      <c r="N7" s="340">
        <v>35</v>
      </c>
      <c r="O7" s="24"/>
    </row>
    <row r="8" spans="1:15" x14ac:dyDescent="0.3">
      <c r="A8" s="137">
        <v>2</v>
      </c>
      <c r="B8" s="420" t="s">
        <v>1</v>
      </c>
      <c r="C8" s="420"/>
      <c r="D8" s="341">
        <v>21</v>
      </c>
      <c r="E8" s="342">
        <v>21</v>
      </c>
      <c r="F8" s="342">
        <v>1</v>
      </c>
      <c r="G8" s="342">
        <v>0</v>
      </c>
      <c r="H8" s="342">
        <v>22</v>
      </c>
      <c r="I8" s="169">
        <v>27</v>
      </c>
      <c r="J8" s="169">
        <v>5</v>
      </c>
      <c r="K8" s="169">
        <v>32</v>
      </c>
      <c r="L8" s="343">
        <v>11071</v>
      </c>
      <c r="M8" s="169">
        <v>3</v>
      </c>
      <c r="N8" s="169">
        <v>40</v>
      </c>
      <c r="O8" s="139"/>
    </row>
    <row r="9" spans="1:15" x14ac:dyDescent="0.3">
      <c r="A9" s="482">
        <v>3</v>
      </c>
      <c r="B9" s="528" t="s">
        <v>2</v>
      </c>
      <c r="C9" s="3" t="s">
        <v>181</v>
      </c>
      <c r="D9" s="344">
        <v>10</v>
      </c>
      <c r="E9" s="345">
        <v>8</v>
      </c>
      <c r="F9" s="345">
        <v>2</v>
      </c>
      <c r="G9" s="345">
        <v>0</v>
      </c>
      <c r="H9" s="345">
        <v>12</v>
      </c>
      <c r="I9" s="170">
        <v>5</v>
      </c>
      <c r="J9" s="346">
        <v>5</v>
      </c>
      <c r="K9" s="170">
        <v>36</v>
      </c>
      <c r="L9" s="347" t="s">
        <v>315</v>
      </c>
      <c r="M9" s="170">
        <v>3</v>
      </c>
      <c r="N9" s="172">
        <v>57</v>
      </c>
      <c r="O9" s="24"/>
    </row>
    <row r="10" spans="1:15" x14ac:dyDescent="0.3">
      <c r="A10" s="483"/>
      <c r="B10" s="529"/>
      <c r="C10" s="3" t="s">
        <v>182</v>
      </c>
      <c r="D10" s="344">
        <v>8</v>
      </c>
      <c r="E10" s="345">
        <v>8</v>
      </c>
      <c r="F10" s="345">
        <v>3</v>
      </c>
      <c r="G10" s="345">
        <v>0</v>
      </c>
      <c r="H10" s="345">
        <v>11</v>
      </c>
      <c r="I10" s="170">
        <v>6</v>
      </c>
      <c r="J10" s="170">
        <v>5</v>
      </c>
      <c r="K10" s="170">
        <v>36</v>
      </c>
      <c r="L10" s="347" t="s">
        <v>316</v>
      </c>
      <c r="M10" s="170">
        <v>2</v>
      </c>
      <c r="N10" s="172">
        <v>81</v>
      </c>
      <c r="O10" s="24"/>
    </row>
    <row r="11" spans="1:15" x14ac:dyDescent="0.3">
      <c r="A11" s="80">
        <v>4</v>
      </c>
      <c r="B11" s="397" t="s">
        <v>3</v>
      </c>
      <c r="C11" s="399"/>
      <c r="D11" s="348">
        <v>17</v>
      </c>
      <c r="E11" s="349">
        <v>17</v>
      </c>
      <c r="F11" s="349">
        <v>1</v>
      </c>
      <c r="G11" s="349">
        <v>0</v>
      </c>
      <c r="H11" s="349">
        <v>18</v>
      </c>
      <c r="I11" s="175">
        <v>48</v>
      </c>
      <c r="J11" s="175">
        <v>2</v>
      </c>
      <c r="K11" s="175">
        <v>50</v>
      </c>
      <c r="L11" s="350">
        <v>10000</v>
      </c>
      <c r="M11" s="351">
        <v>4</v>
      </c>
      <c r="N11" s="177">
        <v>50</v>
      </c>
      <c r="O11" s="24"/>
    </row>
    <row r="12" spans="1:15" x14ac:dyDescent="0.3">
      <c r="A12" s="80">
        <v>5</v>
      </c>
      <c r="B12" s="397" t="s">
        <v>4</v>
      </c>
      <c r="C12" s="399"/>
      <c r="D12" s="344">
        <v>3</v>
      </c>
      <c r="E12" s="345">
        <v>3</v>
      </c>
      <c r="F12" s="345">
        <v>1</v>
      </c>
      <c r="G12" s="345">
        <v>0</v>
      </c>
      <c r="H12" s="345">
        <v>4</v>
      </c>
      <c r="I12" s="368">
        <v>34</v>
      </c>
      <c r="J12" s="368">
        <v>2</v>
      </c>
      <c r="K12" s="368">
        <v>36</v>
      </c>
      <c r="L12" s="369">
        <v>8200</v>
      </c>
      <c r="M12" s="368">
        <v>1</v>
      </c>
      <c r="N12" s="370">
        <v>19</v>
      </c>
      <c r="O12" s="151"/>
    </row>
    <row r="13" spans="1:15" s="195" customFormat="1" ht="14.25" customHeight="1" x14ac:dyDescent="0.3">
      <c r="A13" s="488">
        <v>6</v>
      </c>
      <c r="B13" s="530" t="s">
        <v>9</v>
      </c>
      <c r="C13" s="190" t="s">
        <v>73</v>
      </c>
      <c r="D13" s="352">
        <v>1</v>
      </c>
      <c r="E13" s="352">
        <v>0</v>
      </c>
      <c r="F13" s="352">
        <v>1</v>
      </c>
      <c r="G13" s="352">
        <v>0</v>
      </c>
      <c r="H13" s="352">
        <v>2</v>
      </c>
      <c r="I13" s="234">
        <v>15</v>
      </c>
      <c r="J13" s="234">
        <v>18</v>
      </c>
      <c r="K13" s="258">
        <v>28</v>
      </c>
      <c r="L13" s="258">
        <v>9207</v>
      </c>
      <c r="M13" s="234">
        <v>4</v>
      </c>
      <c r="N13" s="234">
        <v>54</v>
      </c>
      <c r="O13" s="196"/>
    </row>
    <row r="14" spans="1:15" s="195" customFormat="1" ht="14.25" customHeight="1" x14ac:dyDescent="0.3">
      <c r="A14" s="489"/>
      <c r="B14" s="531"/>
      <c r="C14" s="190" t="s">
        <v>74</v>
      </c>
      <c r="D14" s="352">
        <v>12</v>
      </c>
      <c r="E14" s="352">
        <v>12</v>
      </c>
      <c r="F14" s="352">
        <v>2</v>
      </c>
      <c r="G14" s="352">
        <v>0</v>
      </c>
      <c r="H14" s="352">
        <v>12</v>
      </c>
      <c r="I14" s="234">
        <v>18</v>
      </c>
      <c r="J14" s="234">
        <v>21</v>
      </c>
      <c r="K14" s="258">
        <v>48</v>
      </c>
      <c r="L14" s="258">
        <v>16882</v>
      </c>
      <c r="M14" s="234">
        <v>45</v>
      </c>
      <c r="N14" s="234">
        <v>160</v>
      </c>
      <c r="O14" s="196"/>
    </row>
    <row r="15" spans="1:15" x14ac:dyDescent="0.3">
      <c r="A15" s="80">
        <v>7</v>
      </c>
      <c r="B15" s="397" t="s">
        <v>5</v>
      </c>
      <c r="C15" s="399"/>
      <c r="D15" s="344">
        <v>19</v>
      </c>
      <c r="E15" s="345">
        <v>18</v>
      </c>
      <c r="F15" s="345">
        <v>1</v>
      </c>
      <c r="G15" s="345">
        <v>0</v>
      </c>
      <c r="H15" s="345">
        <v>20</v>
      </c>
      <c r="I15" s="170">
        <v>52</v>
      </c>
      <c r="J15" s="170">
        <v>19</v>
      </c>
      <c r="K15" s="170">
        <v>71</v>
      </c>
      <c r="L15" s="285">
        <v>14894</v>
      </c>
      <c r="M15" s="170">
        <v>5.43</v>
      </c>
      <c r="N15" s="170">
        <v>65.94</v>
      </c>
      <c r="O15" s="24"/>
    </row>
    <row r="16" spans="1:15" x14ac:dyDescent="0.3">
      <c r="A16" s="482">
        <v>8</v>
      </c>
      <c r="B16" s="528" t="s">
        <v>6</v>
      </c>
      <c r="C16" s="3" t="s">
        <v>184</v>
      </c>
      <c r="D16" s="348">
        <v>13</v>
      </c>
      <c r="E16" s="349">
        <v>12</v>
      </c>
      <c r="F16" s="349">
        <v>3</v>
      </c>
      <c r="G16" s="349">
        <v>1</v>
      </c>
      <c r="H16" s="349">
        <v>16</v>
      </c>
      <c r="I16" s="175">
        <v>40</v>
      </c>
      <c r="J16" s="175">
        <v>1</v>
      </c>
      <c r="K16" s="175">
        <v>41</v>
      </c>
      <c r="L16" s="350" t="s">
        <v>334</v>
      </c>
      <c r="M16" s="175">
        <v>12</v>
      </c>
      <c r="N16" s="177">
        <v>103</v>
      </c>
      <c r="O16" s="24"/>
    </row>
    <row r="17" spans="1:15" x14ac:dyDescent="0.3">
      <c r="A17" s="483"/>
      <c r="B17" s="529"/>
      <c r="C17" s="3" t="s">
        <v>185</v>
      </c>
      <c r="D17" s="348">
        <v>9</v>
      </c>
      <c r="E17" s="349">
        <v>8</v>
      </c>
      <c r="F17" s="349">
        <v>4</v>
      </c>
      <c r="G17" s="349">
        <v>1</v>
      </c>
      <c r="H17" s="349">
        <v>13</v>
      </c>
      <c r="I17" s="175">
        <v>36</v>
      </c>
      <c r="J17" s="175"/>
      <c r="K17" s="175">
        <v>36</v>
      </c>
      <c r="L17" s="350" t="s">
        <v>335</v>
      </c>
      <c r="M17" s="175">
        <v>8</v>
      </c>
      <c r="N17" s="177">
        <v>50</v>
      </c>
      <c r="O17" s="24"/>
    </row>
    <row r="18" spans="1:15" x14ac:dyDescent="0.3">
      <c r="A18" s="524">
        <v>9</v>
      </c>
      <c r="B18" s="526" t="s">
        <v>8</v>
      </c>
      <c r="C18" s="6" t="s">
        <v>43</v>
      </c>
      <c r="D18" s="353">
        <v>8</v>
      </c>
      <c r="E18" s="353">
        <v>8</v>
      </c>
      <c r="F18" s="353">
        <v>5</v>
      </c>
      <c r="G18" s="353">
        <v>1</v>
      </c>
      <c r="H18" s="353">
        <v>13</v>
      </c>
      <c r="I18" s="220">
        <v>55</v>
      </c>
      <c r="J18" s="220">
        <v>22</v>
      </c>
      <c r="K18" s="220">
        <v>77</v>
      </c>
      <c r="L18" s="354">
        <v>15400</v>
      </c>
      <c r="M18" s="182">
        <v>2</v>
      </c>
      <c r="N18" s="184">
        <v>51</v>
      </c>
      <c r="O18" s="24"/>
    </row>
    <row r="19" spans="1:15" ht="15" thickBot="1" x14ac:dyDescent="0.35">
      <c r="A19" s="525"/>
      <c r="B19" s="527"/>
      <c r="C19" s="13" t="s">
        <v>44</v>
      </c>
      <c r="D19" s="358"/>
      <c r="E19" s="358"/>
      <c r="F19" s="358"/>
      <c r="G19" s="358"/>
      <c r="H19" s="358"/>
      <c r="I19" s="221"/>
      <c r="J19" s="221"/>
      <c r="K19" s="221"/>
      <c r="L19" s="355">
        <v>15600</v>
      </c>
      <c r="M19" s="185">
        <v>2</v>
      </c>
      <c r="N19" s="213">
        <v>48</v>
      </c>
      <c r="O19" s="24"/>
    </row>
    <row r="20" spans="1:15" s="2" customFormat="1" ht="30.75" customHeight="1" thickBot="1" x14ac:dyDescent="0.35">
      <c r="A20" s="22" t="s">
        <v>71</v>
      </c>
      <c r="B20" s="485" t="s">
        <v>191</v>
      </c>
      <c r="C20" s="487"/>
      <c r="D20" s="356">
        <f>SUM(D7:D19)</f>
        <v>133</v>
      </c>
      <c r="E20" s="357">
        <f t="shared" ref="E20:L20" si="0">SUM(E7:E19)</f>
        <v>126</v>
      </c>
      <c r="F20" s="357">
        <f t="shared" si="0"/>
        <v>25</v>
      </c>
      <c r="G20" s="357">
        <f t="shared" si="0"/>
        <v>3</v>
      </c>
      <c r="H20" s="358">
        <f t="shared" si="0"/>
        <v>156</v>
      </c>
      <c r="I20" s="359">
        <f t="shared" si="0"/>
        <v>382</v>
      </c>
      <c r="J20" s="360">
        <f t="shared" si="0"/>
        <v>101</v>
      </c>
      <c r="K20" s="360">
        <f t="shared" si="0"/>
        <v>538</v>
      </c>
      <c r="L20" s="361">
        <f t="shared" si="0"/>
        <v>109995</v>
      </c>
      <c r="M20" s="359"/>
      <c r="N20" s="362"/>
      <c r="O20" s="21"/>
    </row>
    <row r="21" spans="1:15" x14ac:dyDescent="0.3">
      <c r="B21" s="1"/>
      <c r="I21" s="27"/>
      <c r="K21" s="75"/>
      <c r="L21" s="27"/>
      <c r="M21" s="27"/>
      <c r="N21" s="27"/>
    </row>
    <row r="22" spans="1:15" x14ac:dyDescent="0.3">
      <c r="A22" t="s">
        <v>54</v>
      </c>
    </row>
    <row r="23" spans="1:15" x14ac:dyDescent="0.3">
      <c r="A23" t="s">
        <v>179</v>
      </c>
    </row>
  </sheetData>
  <mergeCells count="27">
    <mergeCell ref="A9:A10"/>
    <mergeCell ref="A13:A14"/>
    <mergeCell ref="A18:A19"/>
    <mergeCell ref="A16:A17"/>
    <mergeCell ref="B20:C20"/>
    <mergeCell ref="B18:B19"/>
    <mergeCell ref="B9:B10"/>
    <mergeCell ref="B16:B17"/>
    <mergeCell ref="B13:B14"/>
    <mergeCell ref="B15:C15"/>
    <mergeCell ref="A1:N1"/>
    <mergeCell ref="B3:C6"/>
    <mergeCell ref="A3:A6"/>
    <mergeCell ref="I3:I6"/>
    <mergeCell ref="D3:G4"/>
    <mergeCell ref="K3:K6"/>
    <mergeCell ref="L3:L6"/>
    <mergeCell ref="M3:M6"/>
    <mergeCell ref="N3:N6"/>
    <mergeCell ref="J3:J6"/>
    <mergeCell ref="H3:H6"/>
    <mergeCell ref="D5:E5"/>
    <mergeCell ref="F5:G5"/>
    <mergeCell ref="B7:C7"/>
    <mergeCell ref="B8:C8"/>
    <mergeCell ref="B11:C11"/>
    <mergeCell ref="B12:C12"/>
  </mergeCells>
  <phoneticPr fontId="9" type="noConversion"/>
  <pageMargins left="0" right="0.19685039370078741" top="0" bottom="0" header="0" footer="0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21"/>
  <sheetViews>
    <sheetView workbookViewId="0">
      <selection activeCell="A3" sqref="A3:A6"/>
    </sheetView>
  </sheetViews>
  <sheetFormatPr defaultRowHeight="14.4" x14ac:dyDescent="0.3"/>
  <cols>
    <col min="1" max="2" width="8.5546875" customWidth="1"/>
    <col min="3" max="3" width="9.88671875" customWidth="1"/>
    <col min="4" max="4" width="7.109375" style="155" customWidth="1"/>
    <col min="5" max="5" width="8.6640625" style="155" customWidth="1"/>
    <col min="6" max="6" width="9.6640625" style="155" customWidth="1"/>
    <col min="7" max="7" width="8.6640625" style="155" customWidth="1"/>
    <col min="8" max="8" width="8.88671875" style="155" customWidth="1"/>
    <col min="9" max="9" width="12.88671875" style="155" customWidth="1"/>
    <col min="10" max="10" width="7.88671875" style="155" customWidth="1"/>
    <col min="11" max="11" width="6.5546875" style="155" customWidth="1"/>
    <col min="12" max="13" width="6.33203125" style="155" customWidth="1"/>
    <col min="14" max="14" width="7" style="155" customWidth="1"/>
    <col min="15" max="15" width="6.5546875" style="155" customWidth="1"/>
    <col min="16" max="16" width="7.33203125" style="155" customWidth="1"/>
    <col min="17" max="17" width="8.33203125" style="155" customWidth="1"/>
  </cols>
  <sheetData>
    <row r="1" spans="1:18" x14ac:dyDescent="0.3">
      <c r="A1" s="503" t="s">
        <v>37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2" spans="1:18" ht="15" thickBot="1" x14ac:dyDescent="0.35">
      <c r="A2" s="26"/>
      <c r="D2" s="156"/>
      <c r="E2" s="156"/>
      <c r="F2" s="156"/>
      <c r="G2" s="156"/>
      <c r="H2" s="156"/>
      <c r="I2" s="156"/>
      <c r="J2" s="157"/>
      <c r="K2" s="157"/>
      <c r="L2" s="157"/>
      <c r="M2" s="157"/>
    </row>
    <row r="3" spans="1:18" ht="15" customHeight="1" x14ac:dyDescent="0.3">
      <c r="A3" s="509" t="s">
        <v>196</v>
      </c>
      <c r="B3" s="505" t="s">
        <v>7</v>
      </c>
      <c r="C3" s="506"/>
      <c r="D3" s="547" t="s">
        <v>129</v>
      </c>
      <c r="E3" s="541" t="s">
        <v>130</v>
      </c>
      <c r="F3" s="542"/>
      <c r="G3" s="551" t="s">
        <v>133</v>
      </c>
      <c r="H3" s="562"/>
      <c r="I3" s="550" t="s">
        <v>68</v>
      </c>
      <c r="J3" s="532" t="s">
        <v>140</v>
      </c>
      <c r="K3" s="533"/>
      <c r="L3" s="533"/>
      <c r="M3" s="533"/>
      <c r="N3" s="533"/>
      <c r="O3" s="533"/>
      <c r="P3" s="533"/>
      <c r="Q3" s="534"/>
      <c r="R3" s="24"/>
    </row>
    <row r="4" spans="1:18" ht="15" customHeight="1" x14ac:dyDescent="0.3">
      <c r="A4" s="510"/>
      <c r="B4" s="507"/>
      <c r="C4" s="508"/>
      <c r="D4" s="548"/>
      <c r="E4" s="541"/>
      <c r="F4" s="542"/>
      <c r="G4" s="551"/>
      <c r="H4" s="562"/>
      <c r="I4" s="551"/>
      <c r="J4" s="158"/>
      <c r="K4" s="557" t="s">
        <v>134</v>
      </c>
      <c r="L4" s="558"/>
      <c r="M4" s="559"/>
      <c r="N4" s="535" t="s">
        <v>135</v>
      </c>
      <c r="O4" s="429"/>
      <c r="P4" s="429"/>
      <c r="Q4" s="536"/>
      <c r="R4" s="24"/>
    </row>
    <row r="5" spans="1:18" ht="25.5" customHeight="1" x14ac:dyDescent="0.3">
      <c r="A5" s="510"/>
      <c r="B5" s="507"/>
      <c r="C5" s="508"/>
      <c r="D5" s="548"/>
      <c r="E5" s="543"/>
      <c r="F5" s="544"/>
      <c r="G5" s="563"/>
      <c r="H5" s="564"/>
      <c r="I5" s="551"/>
      <c r="J5" s="553" t="s">
        <v>15</v>
      </c>
      <c r="K5" s="539" t="s">
        <v>56</v>
      </c>
      <c r="L5" s="545" t="s">
        <v>58</v>
      </c>
      <c r="M5" s="560" t="s">
        <v>57</v>
      </c>
      <c r="N5" s="539" t="s">
        <v>136</v>
      </c>
      <c r="O5" s="556" t="s">
        <v>137</v>
      </c>
      <c r="P5" s="545" t="s">
        <v>138</v>
      </c>
      <c r="Q5" s="537" t="s">
        <v>139</v>
      </c>
      <c r="R5" s="24"/>
    </row>
    <row r="6" spans="1:18" ht="24" customHeight="1" thickBot="1" x14ac:dyDescent="0.35">
      <c r="A6" s="511"/>
      <c r="B6" s="475"/>
      <c r="C6" s="477"/>
      <c r="D6" s="549"/>
      <c r="E6" s="159" t="s">
        <v>131</v>
      </c>
      <c r="F6" s="160" t="s">
        <v>132</v>
      </c>
      <c r="G6" s="160" t="s">
        <v>131</v>
      </c>
      <c r="H6" s="161" t="s">
        <v>132</v>
      </c>
      <c r="I6" s="552"/>
      <c r="J6" s="554"/>
      <c r="K6" s="540"/>
      <c r="L6" s="549"/>
      <c r="M6" s="561"/>
      <c r="N6" s="555"/>
      <c r="O6" s="546"/>
      <c r="P6" s="546"/>
      <c r="Q6" s="538"/>
      <c r="R6" s="24"/>
    </row>
    <row r="7" spans="1:18" x14ac:dyDescent="0.3">
      <c r="A7" s="79">
        <v>1</v>
      </c>
      <c r="B7" s="501" t="s">
        <v>0</v>
      </c>
      <c r="C7" s="502"/>
      <c r="D7" s="162">
        <v>1</v>
      </c>
      <c r="E7" s="163">
        <v>5</v>
      </c>
      <c r="F7" s="162">
        <v>5</v>
      </c>
      <c r="G7" s="164">
        <v>34</v>
      </c>
      <c r="H7" s="164">
        <v>34</v>
      </c>
      <c r="I7" s="165">
        <v>60</v>
      </c>
      <c r="J7" s="166">
        <v>2</v>
      </c>
      <c r="K7" s="167">
        <v>1</v>
      </c>
      <c r="L7" s="162"/>
      <c r="M7" s="165">
        <v>1</v>
      </c>
      <c r="N7" s="167">
        <v>1</v>
      </c>
      <c r="O7" s="162"/>
      <c r="P7" s="162">
        <v>1</v>
      </c>
      <c r="Q7" s="165"/>
      <c r="R7" s="24"/>
    </row>
    <row r="8" spans="1:18" x14ac:dyDescent="0.3">
      <c r="A8" s="137">
        <v>2</v>
      </c>
      <c r="B8" s="420" t="s">
        <v>1</v>
      </c>
      <c r="C8" s="420"/>
      <c r="D8" s="168">
        <v>1</v>
      </c>
      <c r="E8" s="168">
        <v>5</v>
      </c>
      <c r="F8" s="168">
        <v>5</v>
      </c>
      <c r="G8" s="230">
        <v>30</v>
      </c>
      <c r="H8" s="230">
        <v>30</v>
      </c>
      <c r="I8" s="168">
        <v>70</v>
      </c>
      <c r="J8" s="169">
        <v>2</v>
      </c>
      <c r="K8" s="169">
        <v>0</v>
      </c>
      <c r="L8" s="169">
        <v>1</v>
      </c>
      <c r="M8" s="169">
        <v>1</v>
      </c>
      <c r="N8" s="169">
        <v>0</v>
      </c>
      <c r="O8" s="169">
        <v>1</v>
      </c>
      <c r="P8" s="169">
        <v>1</v>
      </c>
      <c r="Q8" s="169">
        <v>2</v>
      </c>
      <c r="R8" s="139"/>
    </row>
    <row r="9" spans="1:18" x14ac:dyDescent="0.3">
      <c r="A9" s="482">
        <v>3</v>
      </c>
      <c r="B9" s="528" t="s">
        <v>2</v>
      </c>
      <c r="C9" s="78" t="s">
        <v>181</v>
      </c>
      <c r="D9" s="170">
        <v>1</v>
      </c>
      <c r="E9" s="170">
        <v>5</v>
      </c>
      <c r="F9" s="170">
        <v>4</v>
      </c>
      <c r="G9" s="171">
        <v>35</v>
      </c>
      <c r="H9" s="171">
        <v>30</v>
      </c>
      <c r="I9" s="172">
        <v>30</v>
      </c>
      <c r="J9" s="173">
        <v>2</v>
      </c>
      <c r="K9" s="174">
        <v>2</v>
      </c>
      <c r="L9" s="170"/>
      <c r="M9" s="172"/>
      <c r="N9" s="174">
        <v>1</v>
      </c>
      <c r="O9" s="170">
        <v>1</v>
      </c>
      <c r="P9" s="170"/>
      <c r="Q9" s="172"/>
      <c r="R9" s="24"/>
    </row>
    <row r="10" spans="1:18" x14ac:dyDescent="0.3">
      <c r="A10" s="483"/>
      <c r="B10" s="529"/>
      <c r="C10" s="3" t="s">
        <v>182</v>
      </c>
      <c r="D10" s="170">
        <v>1</v>
      </c>
      <c r="E10" s="170">
        <v>4</v>
      </c>
      <c r="F10" s="170">
        <v>4</v>
      </c>
      <c r="G10" s="171">
        <v>30</v>
      </c>
      <c r="H10" s="171">
        <v>30</v>
      </c>
      <c r="I10" s="172">
        <v>30</v>
      </c>
      <c r="J10" s="173">
        <v>1</v>
      </c>
      <c r="K10" s="174">
        <v>1</v>
      </c>
      <c r="L10" s="170"/>
      <c r="M10" s="172"/>
      <c r="N10" s="174"/>
      <c r="O10" s="170">
        <v>1</v>
      </c>
      <c r="P10" s="170"/>
      <c r="Q10" s="172"/>
      <c r="R10" s="24"/>
    </row>
    <row r="11" spans="1:18" x14ac:dyDescent="0.3">
      <c r="A11" s="80">
        <v>4</v>
      </c>
      <c r="B11" s="397" t="s">
        <v>3</v>
      </c>
      <c r="C11" s="399"/>
      <c r="D11" s="175">
        <v>1</v>
      </c>
      <c r="E11" s="175">
        <v>4</v>
      </c>
      <c r="F11" s="175">
        <v>5</v>
      </c>
      <c r="G11" s="176">
        <v>18.55</v>
      </c>
      <c r="H11" s="176">
        <v>23.45</v>
      </c>
      <c r="I11" s="177">
        <v>51</v>
      </c>
      <c r="J11" s="178">
        <v>2</v>
      </c>
      <c r="K11" s="179">
        <v>1</v>
      </c>
      <c r="L11" s="175">
        <v>0</v>
      </c>
      <c r="M11" s="177">
        <v>1</v>
      </c>
      <c r="N11" s="179">
        <v>1</v>
      </c>
      <c r="O11" s="175">
        <v>0</v>
      </c>
      <c r="P11" s="175">
        <v>1</v>
      </c>
      <c r="Q11" s="177">
        <v>0</v>
      </c>
      <c r="R11" s="24"/>
    </row>
    <row r="12" spans="1:18" x14ac:dyDescent="0.3">
      <c r="A12" s="80">
        <v>5</v>
      </c>
      <c r="B12" s="397" t="s">
        <v>4</v>
      </c>
      <c r="C12" s="399"/>
      <c r="D12" s="170">
        <v>1</v>
      </c>
      <c r="E12" s="170">
        <v>4</v>
      </c>
      <c r="F12" s="170">
        <v>4</v>
      </c>
      <c r="G12" s="171">
        <v>17.3</v>
      </c>
      <c r="H12" s="171">
        <v>15</v>
      </c>
      <c r="I12" s="172">
        <v>40</v>
      </c>
      <c r="J12" s="173">
        <v>1</v>
      </c>
      <c r="K12" s="174">
        <v>0</v>
      </c>
      <c r="L12" s="170">
        <v>0</v>
      </c>
      <c r="M12" s="172">
        <v>1</v>
      </c>
      <c r="N12" s="174">
        <v>0</v>
      </c>
      <c r="O12" s="170">
        <v>0</v>
      </c>
      <c r="P12" s="170">
        <v>1</v>
      </c>
      <c r="Q12" s="172">
        <v>0</v>
      </c>
      <c r="R12" s="24"/>
    </row>
    <row r="13" spans="1:18" s="195" customFormat="1" ht="14.25" customHeight="1" x14ac:dyDescent="0.3">
      <c r="A13" s="565">
        <v>6</v>
      </c>
      <c r="B13" s="530" t="s">
        <v>9</v>
      </c>
      <c r="C13" s="190" t="s">
        <v>73</v>
      </c>
      <c r="D13" s="234">
        <v>2</v>
      </c>
      <c r="E13" s="234">
        <v>5</v>
      </c>
      <c r="F13" s="234">
        <v>5</v>
      </c>
      <c r="G13" s="229">
        <v>28</v>
      </c>
      <c r="H13" s="229">
        <v>27</v>
      </c>
      <c r="I13" s="231">
        <v>60</v>
      </c>
      <c r="J13" s="232">
        <v>2</v>
      </c>
      <c r="K13" s="233">
        <v>1</v>
      </c>
      <c r="L13" s="234">
        <v>0</v>
      </c>
      <c r="M13" s="231">
        <v>1</v>
      </c>
      <c r="N13" s="233">
        <v>1</v>
      </c>
      <c r="O13" s="234">
        <v>0</v>
      </c>
      <c r="P13" s="234">
        <v>1</v>
      </c>
      <c r="Q13" s="234">
        <v>0</v>
      </c>
      <c r="R13" s="196"/>
    </row>
    <row r="14" spans="1:18" s="195" customFormat="1" ht="14.25" customHeight="1" x14ac:dyDescent="0.3">
      <c r="A14" s="531"/>
      <c r="B14" s="531"/>
      <c r="C14" s="190" t="s">
        <v>74</v>
      </c>
      <c r="D14" s="234">
        <v>2</v>
      </c>
      <c r="E14" s="234">
        <v>5</v>
      </c>
      <c r="F14" s="234">
        <v>5</v>
      </c>
      <c r="G14" s="229">
        <v>22.45</v>
      </c>
      <c r="H14" s="229">
        <v>24.45</v>
      </c>
      <c r="I14" s="231">
        <v>77</v>
      </c>
      <c r="J14" s="232">
        <v>2</v>
      </c>
      <c r="K14" s="233">
        <v>1</v>
      </c>
      <c r="L14" s="234">
        <v>0</v>
      </c>
      <c r="M14" s="231">
        <v>1</v>
      </c>
      <c r="N14" s="233">
        <v>1</v>
      </c>
      <c r="O14" s="234">
        <v>0</v>
      </c>
      <c r="P14" s="234">
        <v>1</v>
      </c>
      <c r="Q14" s="234">
        <v>0</v>
      </c>
      <c r="R14" s="196"/>
    </row>
    <row r="15" spans="1:18" ht="16.5" customHeight="1" x14ac:dyDescent="0.3">
      <c r="A15" s="80">
        <v>7</v>
      </c>
      <c r="B15" s="397" t="s">
        <v>5</v>
      </c>
      <c r="C15" s="399"/>
      <c r="D15" s="170">
        <v>1</v>
      </c>
      <c r="E15" s="170">
        <v>5</v>
      </c>
      <c r="F15" s="170">
        <v>5</v>
      </c>
      <c r="G15" s="171">
        <v>17.399999999999999</v>
      </c>
      <c r="H15" s="171">
        <v>18</v>
      </c>
      <c r="I15" s="172">
        <v>47</v>
      </c>
      <c r="J15" s="173">
        <v>3</v>
      </c>
      <c r="K15" s="174">
        <v>1</v>
      </c>
      <c r="L15" s="170">
        <v>1</v>
      </c>
      <c r="M15" s="172">
        <v>1</v>
      </c>
      <c r="N15" s="174">
        <v>1</v>
      </c>
      <c r="O15" s="170"/>
      <c r="P15" s="170">
        <v>1</v>
      </c>
      <c r="Q15" s="170">
        <v>1</v>
      </c>
      <c r="R15" s="24"/>
    </row>
    <row r="16" spans="1:18" ht="16.5" customHeight="1" x14ac:dyDescent="0.3">
      <c r="A16" s="482">
        <v>8</v>
      </c>
      <c r="B16" s="528" t="s">
        <v>6</v>
      </c>
      <c r="C16" s="78" t="s">
        <v>188</v>
      </c>
      <c r="D16" s="170">
        <v>1</v>
      </c>
      <c r="E16" s="170">
        <v>4</v>
      </c>
      <c r="F16" s="170">
        <v>5</v>
      </c>
      <c r="G16" s="180">
        <v>14.25</v>
      </c>
      <c r="H16" s="180">
        <v>16.5</v>
      </c>
      <c r="I16" s="177">
        <v>39</v>
      </c>
      <c r="J16" s="173">
        <v>2</v>
      </c>
      <c r="K16" s="174"/>
      <c r="L16" s="170"/>
      <c r="M16" s="172">
        <v>2</v>
      </c>
      <c r="N16" s="174"/>
      <c r="O16" s="170"/>
      <c r="P16" s="170">
        <v>2</v>
      </c>
      <c r="Q16" s="172"/>
      <c r="R16" s="24"/>
    </row>
    <row r="17" spans="1:18" ht="19.5" customHeight="1" x14ac:dyDescent="0.3">
      <c r="A17" s="483"/>
      <c r="B17" s="529"/>
      <c r="C17" s="127" t="s">
        <v>186</v>
      </c>
      <c r="D17" s="170">
        <v>2</v>
      </c>
      <c r="E17" s="170">
        <v>5</v>
      </c>
      <c r="F17" s="170">
        <v>4</v>
      </c>
      <c r="G17" s="180">
        <v>15.45</v>
      </c>
      <c r="H17" s="180">
        <v>16.45</v>
      </c>
      <c r="I17" s="177">
        <v>51</v>
      </c>
      <c r="J17" s="181">
        <v>2</v>
      </c>
      <c r="K17" s="174"/>
      <c r="L17" s="170">
        <v>1</v>
      </c>
      <c r="M17" s="172">
        <v>1</v>
      </c>
      <c r="N17" s="174"/>
      <c r="O17" s="170">
        <v>1</v>
      </c>
      <c r="P17" s="170"/>
      <c r="Q17" s="172">
        <v>1</v>
      </c>
      <c r="R17" s="24"/>
    </row>
    <row r="18" spans="1:18" x14ac:dyDescent="0.3">
      <c r="A18" s="490">
        <v>9</v>
      </c>
      <c r="B18" s="526" t="s">
        <v>8</v>
      </c>
      <c r="C18" s="6" t="s">
        <v>43</v>
      </c>
      <c r="D18" s="182">
        <v>2</v>
      </c>
      <c r="E18" s="182">
        <v>5</v>
      </c>
      <c r="F18" s="182">
        <v>5</v>
      </c>
      <c r="G18" s="183">
        <v>32</v>
      </c>
      <c r="H18" s="183">
        <v>36</v>
      </c>
      <c r="I18" s="184">
        <v>77.3</v>
      </c>
      <c r="J18" s="222">
        <v>13</v>
      </c>
      <c r="K18" s="224">
        <v>5</v>
      </c>
      <c r="L18" s="220">
        <v>0</v>
      </c>
      <c r="M18" s="365">
        <v>7</v>
      </c>
      <c r="N18" s="224">
        <v>5</v>
      </c>
      <c r="O18" s="220">
        <v>0</v>
      </c>
      <c r="P18" s="220">
        <v>3</v>
      </c>
      <c r="Q18" s="226">
        <v>5</v>
      </c>
      <c r="R18" s="24"/>
    </row>
    <row r="19" spans="1:18" ht="15" thickBot="1" x14ac:dyDescent="0.35">
      <c r="A19" s="491"/>
      <c r="B19" s="527"/>
      <c r="C19" s="31" t="s">
        <v>44</v>
      </c>
      <c r="D19" s="185">
        <v>2</v>
      </c>
      <c r="E19" s="185">
        <v>5</v>
      </c>
      <c r="F19" s="185">
        <v>5</v>
      </c>
      <c r="G19" s="212">
        <v>33</v>
      </c>
      <c r="H19" s="212">
        <v>32</v>
      </c>
      <c r="I19" s="213">
        <v>77.099999999999994</v>
      </c>
      <c r="J19" s="223"/>
      <c r="K19" s="225"/>
      <c r="L19" s="221"/>
      <c r="M19" s="366"/>
      <c r="N19" s="225"/>
      <c r="O19" s="221"/>
      <c r="P19" s="221"/>
      <c r="Q19" s="227"/>
      <c r="R19" s="24"/>
    </row>
    <row r="20" spans="1:18" ht="30.75" customHeight="1" thickBot="1" x14ac:dyDescent="0.35">
      <c r="A20" s="30" t="s">
        <v>71</v>
      </c>
      <c r="B20" s="492" t="s">
        <v>191</v>
      </c>
      <c r="C20" s="493"/>
      <c r="D20" s="186">
        <f>SUM(D7:D19)</f>
        <v>18</v>
      </c>
      <c r="E20" s="186">
        <f t="shared" ref="E20:Q20" si="0">SUM(E7:E19)</f>
        <v>61</v>
      </c>
      <c r="F20" s="186">
        <f t="shared" si="0"/>
        <v>61</v>
      </c>
      <c r="G20" s="371">
        <f t="shared" si="0"/>
        <v>327.40000000000003</v>
      </c>
      <c r="H20" s="371">
        <f t="shared" si="0"/>
        <v>332.84999999999997</v>
      </c>
      <c r="I20" s="372">
        <f>SUM(I7:I19)/13</f>
        <v>54.569230769230771</v>
      </c>
      <c r="J20" s="373">
        <f t="shared" si="0"/>
        <v>34</v>
      </c>
      <c r="K20" s="373">
        <f t="shared" si="0"/>
        <v>13</v>
      </c>
      <c r="L20" s="373">
        <f t="shared" si="0"/>
        <v>3</v>
      </c>
      <c r="M20" s="186">
        <f t="shared" si="0"/>
        <v>17</v>
      </c>
      <c r="N20" s="186">
        <f t="shared" si="0"/>
        <v>11</v>
      </c>
      <c r="O20" s="186">
        <f t="shared" si="0"/>
        <v>4</v>
      </c>
      <c r="P20" s="186">
        <f t="shared" si="0"/>
        <v>12</v>
      </c>
      <c r="Q20" s="186">
        <f t="shared" si="0"/>
        <v>9</v>
      </c>
      <c r="R20" s="24"/>
    </row>
    <row r="21" spans="1:18" x14ac:dyDescent="0.3">
      <c r="G21" s="187"/>
      <c r="J21" s="188"/>
      <c r="K21" s="189"/>
      <c r="M21" s="189"/>
    </row>
  </sheetData>
  <mergeCells count="32">
    <mergeCell ref="B20:C20"/>
    <mergeCell ref="A13:A14"/>
    <mergeCell ref="A3:A6"/>
    <mergeCell ref="B8:C8"/>
    <mergeCell ref="B12:C12"/>
    <mergeCell ref="A9:A10"/>
    <mergeCell ref="A18:A19"/>
    <mergeCell ref="B18:B19"/>
    <mergeCell ref="A16:A17"/>
    <mergeCell ref="B16:B17"/>
    <mergeCell ref="B13:B14"/>
    <mergeCell ref="B15:C15"/>
    <mergeCell ref="B11:C11"/>
    <mergeCell ref="G3:H5"/>
    <mergeCell ref="B9:B10"/>
    <mergeCell ref="B7:C7"/>
    <mergeCell ref="A1:P1"/>
    <mergeCell ref="J3:Q3"/>
    <mergeCell ref="N4:Q4"/>
    <mergeCell ref="Q5:Q6"/>
    <mergeCell ref="K5:K6"/>
    <mergeCell ref="B3:C6"/>
    <mergeCell ref="E3:F5"/>
    <mergeCell ref="P5:P6"/>
    <mergeCell ref="D3:D6"/>
    <mergeCell ref="I3:I6"/>
    <mergeCell ref="J5:J6"/>
    <mergeCell ref="L5:L6"/>
    <mergeCell ref="N5:N6"/>
    <mergeCell ref="O5:O6"/>
    <mergeCell ref="K4:M4"/>
    <mergeCell ref="M5:M6"/>
  </mergeCells>
  <phoneticPr fontId="9" type="noConversion"/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1"/>
  <sheetViews>
    <sheetView workbookViewId="0">
      <selection activeCell="A3" sqref="A3:A4"/>
    </sheetView>
  </sheetViews>
  <sheetFormatPr defaultRowHeight="14.4" x14ac:dyDescent="0.3"/>
  <cols>
    <col min="1" max="1" width="8.44140625" customWidth="1"/>
    <col min="3" max="3" width="10" customWidth="1"/>
    <col min="4" max="4" width="6.5546875" customWidth="1"/>
    <col min="5" max="6" width="7.44140625" customWidth="1"/>
    <col min="7" max="7" width="13.5546875" customWidth="1"/>
    <col min="8" max="8" width="8.88671875" customWidth="1"/>
    <col min="9" max="9" width="8.109375" customWidth="1"/>
    <col min="10" max="10" width="8.33203125" customWidth="1"/>
    <col min="12" max="12" width="12.33203125" customWidth="1"/>
  </cols>
  <sheetData>
    <row r="1" spans="1:13" x14ac:dyDescent="0.3">
      <c r="A1" s="503" t="s">
        <v>38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13" ht="15" thickBot="1" x14ac:dyDescent="0.35">
      <c r="A2" s="26"/>
      <c r="D2" s="26"/>
      <c r="E2" s="26"/>
      <c r="F2" s="26"/>
      <c r="I2" s="4"/>
      <c r="J2" s="4"/>
      <c r="K2" s="4"/>
      <c r="L2" s="26"/>
    </row>
    <row r="3" spans="1:13" ht="39" customHeight="1" x14ac:dyDescent="0.3">
      <c r="A3" s="509" t="s">
        <v>196</v>
      </c>
      <c r="B3" s="505" t="s">
        <v>7</v>
      </c>
      <c r="C3" s="506"/>
      <c r="D3" s="580" t="s">
        <v>198</v>
      </c>
      <c r="E3" s="581"/>
      <c r="F3" s="481"/>
      <c r="G3" s="576" t="s">
        <v>160</v>
      </c>
      <c r="H3" s="582" t="s">
        <v>125</v>
      </c>
      <c r="I3" s="583"/>
      <c r="J3" s="583"/>
      <c r="K3" s="584"/>
      <c r="L3" s="578" t="s">
        <v>162</v>
      </c>
      <c r="M3" s="24"/>
    </row>
    <row r="4" spans="1:13" ht="46.5" customHeight="1" thickBot="1" x14ac:dyDescent="0.35">
      <c r="A4" s="511"/>
      <c r="B4" s="475"/>
      <c r="C4" s="477"/>
      <c r="D4" s="17" t="s">
        <v>13</v>
      </c>
      <c r="E4" s="17" t="s">
        <v>14</v>
      </c>
      <c r="F4" s="17" t="s">
        <v>15</v>
      </c>
      <c r="G4" s="577"/>
      <c r="H4" s="69" t="s">
        <v>71</v>
      </c>
      <c r="I4" s="68" t="s">
        <v>127</v>
      </c>
      <c r="J4" s="18" t="s">
        <v>126</v>
      </c>
      <c r="K4" s="67" t="s">
        <v>128</v>
      </c>
      <c r="L4" s="579"/>
      <c r="M4" s="24"/>
    </row>
    <row r="5" spans="1:13" x14ac:dyDescent="0.3">
      <c r="A5" s="79">
        <v>1</v>
      </c>
      <c r="B5" s="472" t="s">
        <v>0</v>
      </c>
      <c r="C5" s="474"/>
      <c r="D5" s="235">
        <v>1089</v>
      </c>
      <c r="E5" s="235">
        <v>266</v>
      </c>
      <c r="F5" s="235">
        <v>1355</v>
      </c>
      <c r="G5" s="236">
        <v>3356</v>
      </c>
      <c r="H5" s="237">
        <v>8073</v>
      </c>
      <c r="I5" s="238">
        <v>8016</v>
      </c>
      <c r="J5" s="235">
        <v>57</v>
      </c>
      <c r="K5" s="236">
        <v>0</v>
      </c>
      <c r="L5" s="239">
        <v>6</v>
      </c>
      <c r="M5" s="24"/>
    </row>
    <row r="6" spans="1:13" x14ac:dyDescent="0.3">
      <c r="A6" s="137">
        <v>2</v>
      </c>
      <c r="B6" s="420" t="s">
        <v>1</v>
      </c>
      <c r="C6" s="420"/>
      <c r="D6" s="240">
        <v>1081</v>
      </c>
      <c r="E6" s="240">
        <v>693</v>
      </c>
      <c r="F6" s="240">
        <v>1774</v>
      </c>
      <c r="G6" s="241">
        <v>5928</v>
      </c>
      <c r="H6" s="242">
        <v>18274</v>
      </c>
      <c r="I6" s="243">
        <v>18274</v>
      </c>
      <c r="J6" s="240">
        <v>0</v>
      </c>
      <c r="K6" s="241">
        <v>0</v>
      </c>
      <c r="L6" s="244">
        <v>3</v>
      </c>
      <c r="M6" s="139"/>
    </row>
    <row r="7" spans="1:13" x14ac:dyDescent="0.3">
      <c r="A7" s="482">
        <v>3</v>
      </c>
      <c r="B7" s="528" t="s">
        <v>2</v>
      </c>
      <c r="C7" s="3" t="s">
        <v>181</v>
      </c>
      <c r="D7" s="245">
        <v>712</v>
      </c>
      <c r="E7" s="245">
        <v>332</v>
      </c>
      <c r="F7" s="245">
        <v>1044</v>
      </c>
      <c r="G7" s="246">
        <v>8812</v>
      </c>
      <c r="H7" s="247">
        <v>15173</v>
      </c>
      <c r="I7" s="248">
        <v>14170</v>
      </c>
      <c r="J7" s="245">
        <v>973</v>
      </c>
      <c r="K7" s="216">
        <v>30</v>
      </c>
      <c r="L7" s="249">
        <v>15</v>
      </c>
      <c r="M7" s="24"/>
    </row>
    <row r="8" spans="1:13" x14ac:dyDescent="0.3">
      <c r="A8" s="483"/>
      <c r="B8" s="529"/>
      <c r="C8" s="3" t="s">
        <v>182</v>
      </c>
      <c r="D8" s="245">
        <v>589</v>
      </c>
      <c r="E8" s="245">
        <v>133</v>
      </c>
      <c r="F8" s="245">
        <v>706</v>
      </c>
      <c r="G8" s="246">
        <v>4010</v>
      </c>
      <c r="H8" s="247">
        <v>10966</v>
      </c>
      <c r="I8" s="250">
        <v>8340</v>
      </c>
      <c r="J8" s="245">
        <v>2612</v>
      </c>
      <c r="K8" s="246">
        <v>14</v>
      </c>
      <c r="L8" s="251">
        <v>15</v>
      </c>
      <c r="M8" s="24"/>
    </row>
    <row r="9" spans="1:13" x14ac:dyDescent="0.3">
      <c r="A9" s="80">
        <v>4</v>
      </c>
      <c r="B9" s="397" t="s">
        <v>3</v>
      </c>
      <c r="C9" s="399"/>
      <c r="D9" s="252">
        <v>1349</v>
      </c>
      <c r="E9" s="252">
        <v>496</v>
      </c>
      <c r="F9" s="252">
        <v>1845</v>
      </c>
      <c r="G9" s="253">
        <v>10465</v>
      </c>
      <c r="H9" s="254">
        <v>29942</v>
      </c>
      <c r="I9" s="255">
        <v>27822</v>
      </c>
      <c r="J9" s="252">
        <v>2120</v>
      </c>
      <c r="K9" s="253">
        <v>0</v>
      </c>
      <c r="L9" s="256">
        <v>16.2</v>
      </c>
      <c r="M9" s="24"/>
    </row>
    <row r="10" spans="1:13" x14ac:dyDescent="0.3">
      <c r="A10" s="80">
        <v>5</v>
      </c>
      <c r="B10" s="397" t="s">
        <v>4</v>
      </c>
      <c r="C10" s="399"/>
      <c r="D10" s="245">
        <v>633</v>
      </c>
      <c r="E10" s="245">
        <v>57</v>
      </c>
      <c r="F10" s="245">
        <f>E10+D10</f>
        <v>690</v>
      </c>
      <c r="G10" s="246">
        <v>2469</v>
      </c>
      <c r="H10" s="247">
        <f>I10+J10+K10</f>
        <v>5489</v>
      </c>
      <c r="I10" s="257">
        <v>5112</v>
      </c>
      <c r="J10" s="245">
        <v>299</v>
      </c>
      <c r="K10" s="246">
        <v>78</v>
      </c>
      <c r="L10" s="249">
        <v>7.9</v>
      </c>
      <c r="M10" s="151"/>
    </row>
    <row r="11" spans="1:13" s="195" customFormat="1" ht="14.25" customHeight="1" x14ac:dyDescent="0.3">
      <c r="A11" s="488">
        <v>6</v>
      </c>
      <c r="B11" s="530" t="s">
        <v>9</v>
      </c>
      <c r="C11" s="190" t="s">
        <v>73</v>
      </c>
      <c r="D11" s="258">
        <v>1062</v>
      </c>
      <c r="E11" s="258">
        <v>165</v>
      </c>
      <c r="F11" s="258">
        <v>1227</v>
      </c>
      <c r="G11" s="259">
        <v>6734</v>
      </c>
      <c r="H11" s="260">
        <v>12231</v>
      </c>
      <c r="I11" s="261">
        <v>12225</v>
      </c>
      <c r="J11" s="258">
        <v>6</v>
      </c>
      <c r="K11" s="259">
        <v>0</v>
      </c>
      <c r="L11" s="262">
        <v>10</v>
      </c>
      <c r="M11" s="196"/>
    </row>
    <row r="12" spans="1:13" s="195" customFormat="1" ht="14.25" customHeight="1" x14ac:dyDescent="0.3">
      <c r="A12" s="489"/>
      <c r="B12" s="531"/>
      <c r="C12" s="190" t="s">
        <v>74</v>
      </c>
      <c r="D12" s="258">
        <v>361</v>
      </c>
      <c r="E12" s="258">
        <v>418</v>
      </c>
      <c r="F12" s="258">
        <v>779</v>
      </c>
      <c r="G12" s="259">
        <v>6447</v>
      </c>
      <c r="H12" s="263">
        <v>10389</v>
      </c>
      <c r="I12" s="261">
        <v>9913</v>
      </c>
      <c r="J12" s="258">
        <v>476</v>
      </c>
      <c r="K12" s="259">
        <v>0</v>
      </c>
      <c r="L12" s="262">
        <v>7.4</v>
      </c>
      <c r="M12" s="196"/>
    </row>
    <row r="13" spans="1:13" x14ac:dyDescent="0.3">
      <c r="A13" s="80">
        <v>7</v>
      </c>
      <c r="B13" s="397" t="s">
        <v>5</v>
      </c>
      <c r="C13" s="399"/>
      <c r="D13" s="245">
        <v>1057</v>
      </c>
      <c r="E13" s="245">
        <v>255</v>
      </c>
      <c r="F13" s="245">
        <v>1312</v>
      </c>
      <c r="G13" s="246">
        <v>4438</v>
      </c>
      <c r="H13" s="264">
        <v>8124</v>
      </c>
      <c r="I13" s="248">
        <v>8124</v>
      </c>
      <c r="J13" s="245">
        <v>0</v>
      </c>
      <c r="K13" s="246">
        <v>0</v>
      </c>
      <c r="L13" s="249">
        <v>6.2</v>
      </c>
      <c r="M13" s="24"/>
    </row>
    <row r="14" spans="1:13" x14ac:dyDescent="0.3">
      <c r="A14" s="482">
        <v>8</v>
      </c>
      <c r="B14" s="528" t="s">
        <v>6</v>
      </c>
      <c r="C14" s="3" t="s">
        <v>188</v>
      </c>
      <c r="D14" s="572">
        <v>1643</v>
      </c>
      <c r="E14" s="572">
        <v>776</v>
      </c>
      <c r="F14" s="572">
        <f>SUM(D14:E14)</f>
        <v>2419</v>
      </c>
      <c r="G14" s="246">
        <v>9549</v>
      </c>
      <c r="H14" s="247">
        <v>12843</v>
      </c>
      <c r="I14" s="257">
        <v>24851</v>
      </c>
      <c r="J14" s="245">
        <v>1899</v>
      </c>
      <c r="K14" s="246"/>
      <c r="L14" s="566">
        <v>11.1</v>
      </c>
      <c r="M14" s="24"/>
    </row>
    <row r="15" spans="1:13" x14ac:dyDescent="0.3">
      <c r="A15" s="483"/>
      <c r="B15" s="529"/>
      <c r="C15" s="3" t="s">
        <v>186</v>
      </c>
      <c r="D15" s="573"/>
      <c r="E15" s="573"/>
      <c r="F15" s="573"/>
      <c r="G15" s="246">
        <v>8264</v>
      </c>
      <c r="H15" s="247">
        <v>13907</v>
      </c>
      <c r="I15" s="257"/>
      <c r="J15" s="245"/>
      <c r="K15" s="246"/>
      <c r="L15" s="567"/>
      <c r="M15" s="24"/>
    </row>
    <row r="16" spans="1:13" x14ac:dyDescent="0.3">
      <c r="A16" s="490">
        <v>9</v>
      </c>
      <c r="B16" s="526" t="s">
        <v>8</v>
      </c>
      <c r="C16" s="6" t="s">
        <v>43</v>
      </c>
      <c r="D16" s="568">
        <v>2705</v>
      </c>
      <c r="E16" s="568">
        <v>1191</v>
      </c>
      <c r="F16" s="568">
        <v>3896</v>
      </c>
      <c r="G16" s="569">
        <v>21061</v>
      </c>
      <c r="H16" s="574">
        <v>75242</v>
      </c>
      <c r="I16" s="575">
        <v>73272</v>
      </c>
      <c r="J16" s="568">
        <v>1970</v>
      </c>
      <c r="K16" s="569">
        <v>0</v>
      </c>
      <c r="L16" s="570">
        <v>3.57</v>
      </c>
      <c r="M16" s="24"/>
    </row>
    <row r="17" spans="1:13" ht="15" thickBot="1" x14ac:dyDescent="0.35">
      <c r="A17" s="491"/>
      <c r="B17" s="527"/>
      <c r="C17" s="31" t="s">
        <v>44</v>
      </c>
      <c r="D17" s="546"/>
      <c r="E17" s="546"/>
      <c r="F17" s="546"/>
      <c r="G17" s="561"/>
      <c r="H17" s="554"/>
      <c r="I17" s="555"/>
      <c r="J17" s="546"/>
      <c r="K17" s="561"/>
      <c r="L17" s="571"/>
      <c r="M17" s="24"/>
    </row>
    <row r="18" spans="1:13" s="2" customFormat="1" ht="24.75" customHeight="1" thickBot="1" x14ac:dyDescent="0.35">
      <c r="A18" s="30" t="s">
        <v>71</v>
      </c>
      <c r="B18" s="492" t="s">
        <v>191</v>
      </c>
      <c r="C18" s="493"/>
      <c r="D18" s="265">
        <f>SUM(D5:D17)</f>
        <v>12281</v>
      </c>
      <c r="E18" s="265">
        <f t="shared" ref="E18:K18" si="0">SUM(E5:E17)</f>
        <v>4782</v>
      </c>
      <c r="F18" s="265">
        <f t="shared" si="0"/>
        <v>17047</v>
      </c>
      <c r="G18" s="265">
        <f t="shared" si="0"/>
        <v>91533</v>
      </c>
      <c r="H18" s="265">
        <f t="shared" si="0"/>
        <v>220653</v>
      </c>
      <c r="I18" s="265">
        <f t="shared" si="0"/>
        <v>210119</v>
      </c>
      <c r="J18" s="265">
        <f t="shared" si="0"/>
        <v>10412</v>
      </c>
      <c r="K18" s="265">
        <f t="shared" si="0"/>
        <v>122</v>
      </c>
      <c r="L18" s="265"/>
      <c r="M18" s="21"/>
    </row>
    <row r="19" spans="1:13" x14ac:dyDescent="0.3">
      <c r="D19" s="73"/>
      <c r="E19" s="73"/>
      <c r="F19" s="5"/>
      <c r="G19" s="5"/>
      <c r="H19" s="5"/>
      <c r="I19" s="5"/>
      <c r="J19" s="5"/>
      <c r="K19" s="5"/>
      <c r="L19" s="32"/>
    </row>
    <row r="20" spans="1:13" s="12" customFormat="1" x14ac:dyDescent="0.3">
      <c r="A20" s="12" t="s">
        <v>161</v>
      </c>
    </row>
    <row r="21" spans="1:13" x14ac:dyDescent="0.3">
      <c r="A21" s="77" t="s">
        <v>200</v>
      </c>
    </row>
  </sheetData>
  <mergeCells count="34">
    <mergeCell ref="B11:B12"/>
    <mergeCell ref="B7:B8"/>
    <mergeCell ref="H16:H17"/>
    <mergeCell ref="I16:I17"/>
    <mergeCell ref="B18:C18"/>
    <mergeCell ref="A1:L1"/>
    <mergeCell ref="A11:A12"/>
    <mergeCell ref="G3:G4"/>
    <mergeCell ref="L3:L4"/>
    <mergeCell ref="B9:C9"/>
    <mergeCell ref="B10:C10"/>
    <mergeCell ref="D3:F3"/>
    <mergeCell ref="A7:A8"/>
    <mergeCell ref="A3:A4"/>
    <mergeCell ref="B3:C4"/>
    <mergeCell ref="B6:C6"/>
    <mergeCell ref="B5:C5"/>
    <mergeCell ref="H3:K3"/>
    <mergeCell ref="B13:C13"/>
    <mergeCell ref="B16:B17"/>
    <mergeCell ref="B14:B15"/>
    <mergeCell ref="L14:L15"/>
    <mergeCell ref="A16:A17"/>
    <mergeCell ref="A14:A15"/>
    <mergeCell ref="F16:F17"/>
    <mergeCell ref="G16:G17"/>
    <mergeCell ref="L16:L17"/>
    <mergeCell ref="D14:D15"/>
    <mergeCell ref="E14:E15"/>
    <mergeCell ref="F14:F15"/>
    <mergeCell ref="J16:J17"/>
    <mergeCell ref="K16:K17"/>
    <mergeCell ref="D16:D17"/>
    <mergeCell ref="E16:E17"/>
  </mergeCells>
  <phoneticPr fontId="9" type="noConversion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27"/>
  <sheetViews>
    <sheetView workbookViewId="0">
      <selection activeCell="A3" sqref="A3:A4"/>
    </sheetView>
  </sheetViews>
  <sheetFormatPr defaultRowHeight="14.4" x14ac:dyDescent="0.3"/>
  <cols>
    <col min="1" max="1" width="8.44140625" customWidth="1"/>
    <col min="3" max="3" width="10" customWidth="1"/>
    <col min="5" max="6" width="7.6640625" customWidth="1"/>
    <col min="7" max="7" width="6.5546875" customWidth="1"/>
    <col min="8" max="8" width="8.109375" customWidth="1"/>
    <col min="9" max="9" width="9.33203125" customWidth="1"/>
    <col min="10" max="10" width="7.5546875" customWidth="1"/>
    <col min="11" max="11" width="9.6640625" customWidth="1"/>
    <col min="12" max="12" width="9.33203125" customWidth="1"/>
    <col min="13" max="13" width="9.44140625" customWidth="1"/>
    <col min="14" max="14" width="9.5546875" customWidth="1"/>
  </cols>
  <sheetData>
    <row r="1" spans="1:15" x14ac:dyDescent="0.3">
      <c r="A1" s="503" t="s">
        <v>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5" ht="15" thickBot="1" x14ac:dyDescent="0.35">
      <c r="C2" s="4"/>
      <c r="F2" s="26"/>
    </row>
    <row r="3" spans="1:15" ht="29.25" customHeight="1" x14ac:dyDescent="0.3">
      <c r="A3" s="509" t="s">
        <v>196</v>
      </c>
      <c r="B3" s="505" t="s">
        <v>7</v>
      </c>
      <c r="C3" s="506"/>
      <c r="D3" s="606" t="s">
        <v>16</v>
      </c>
      <c r="E3" s="582" t="s">
        <v>72</v>
      </c>
      <c r="F3" s="601" t="s">
        <v>60</v>
      </c>
      <c r="G3" s="505" t="s">
        <v>61</v>
      </c>
      <c r="H3" s="604" t="s">
        <v>62</v>
      </c>
      <c r="I3" s="605"/>
      <c r="J3" s="582" t="s">
        <v>199</v>
      </c>
      <c r="K3" s="583"/>
      <c r="L3" s="601" t="s">
        <v>123</v>
      </c>
      <c r="M3" s="603" t="s">
        <v>124</v>
      </c>
      <c r="N3" s="585" t="s">
        <v>64</v>
      </c>
      <c r="O3" s="24"/>
    </row>
    <row r="4" spans="1:15" ht="44.25" customHeight="1" thickBot="1" x14ac:dyDescent="0.35">
      <c r="A4" s="511"/>
      <c r="B4" s="475"/>
      <c r="C4" s="477"/>
      <c r="D4" s="478"/>
      <c r="E4" s="607"/>
      <c r="F4" s="608"/>
      <c r="G4" s="507"/>
      <c r="H4" s="70" t="s">
        <v>59</v>
      </c>
      <c r="I4" s="15" t="s">
        <v>122</v>
      </c>
      <c r="J4" s="70" t="s">
        <v>59</v>
      </c>
      <c r="K4" s="67" t="s">
        <v>63</v>
      </c>
      <c r="L4" s="602"/>
      <c r="M4" s="521"/>
      <c r="N4" s="586"/>
      <c r="O4" s="24"/>
    </row>
    <row r="5" spans="1:15" x14ac:dyDescent="0.3">
      <c r="A5" s="79">
        <v>1</v>
      </c>
      <c r="B5" s="472" t="s">
        <v>0</v>
      </c>
      <c r="C5" s="474"/>
      <c r="D5" s="266">
        <v>2700</v>
      </c>
      <c r="E5" s="267">
        <v>20027</v>
      </c>
      <c r="F5" s="268">
        <v>11160</v>
      </c>
      <c r="G5" s="266">
        <v>8355</v>
      </c>
      <c r="H5" s="268">
        <v>19515</v>
      </c>
      <c r="I5" s="266">
        <v>512</v>
      </c>
      <c r="J5" s="268">
        <v>717</v>
      </c>
      <c r="K5" s="269">
        <v>16</v>
      </c>
      <c r="L5" s="270">
        <v>232</v>
      </c>
      <c r="M5" s="271">
        <v>485</v>
      </c>
      <c r="N5" s="272">
        <v>0</v>
      </c>
      <c r="O5" s="24"/>
    </row>
    <row r="6" spans="1:15" x14ac:dyDescent="0.3">
      <c r="A6" s="137">
        <v>2</v>
      </c>
      <c r="B6" s="420" t="s">
        <v>1</v>
      </c>
      <c r="C6" s="420"/>
      <c r="D6" s="273"/>
      <c r="E6" s="274">
        <v>16832</v>
      </c>
      <c r="F6" s="275">
        <v>10995</v>
      </c>
      <c r="G6" s="273">
        <v>5837</v>
      </c>
      <c r="H6" s="275">
        <v>16564</v>
      </c>
      <c r="I6" s="273">
        <v>268</v>
      </c>
      <c r="J6" s="275">
        <v>653</v>
      </c>
      <c r="K6" s="273">
        <v>0</v>
      </c>
      <c r="L6" s="275">
        <v>387</v>
      </c>
      <c r="M6" s="276">
        <v>281</v>
      </c>
      <c r="N6" s="273">
        <v>0</v>
      </c>
      <c r="O6" s="139"/>
    </row>
    <row r="7" spans="1:15" x14ac:dyDescent="0.3">
      <c r="A7" s="482">
        <v>3</v>
      </c>
      <c r="B7" s="528" t="s">
        <v>2</v>
      </c>
      <c r="C7" s="78" t="s">
        <v>187</v>
      </c>
      <c r="D7" s="277">
        <v>4350</v>
      </c>
      <c r="E7" s="611">
        <v>15200</v>
      </c>
      <c r="F7" s="599">
        <v>6300</v>
      </c>
      <c r="G7" s="597">
        <v>8900</v>
      </c>
      <c r="H7" s="609" t="s">
        <v>317</v>
      </c>
      <c r="I7" s="597">
        <v>488</v>
      </c>
      <c r="J7" s="599">
        <v>365</v>
      </c>
      <c r="K7" s="597">
        <v>117</v>
      </c>
      <c r="L7" s="599">
        <v>167</v>
      </c>
      <c r="M7" s="593">
        <v>198</v>
      </c>
      <c r="N7" s="595">
        <v>2</v>
      </c>
      <c r="O7" s="24"/>
    </row>
    <row r="8" spans="1:15" x14ac:dyDescent="0.3">
      <c r="A8" s="483"/>
      <c r="B8" s="529"/>
      <c r="C8" s="3" t="s">
        <v>182</v>
      </c>
      <c r="D8" s="277">
        <v>1120</v>
      </c>
      <c r="E8" s="612"/>
      <c r="F8" s="600"/>
      <c r="G8" s="613"/>
      <c r="H8" s="600"/>
      <c r="I8" s="598"/>
      <c r="J8" s="600"/>
      <c r="K8" s="598"/>
      <c r="L8" s="600"/>
      <c r="M8" s="594"/>
      <c r="N8" s="596"/>
      <c r="O8" s="24"/>
    </row>
    <row r="9" spans="1:15" x14ac:dyDescent="0.3">
      <c r="A9" s="80">
        <v>4</v>
      </c>
      <c r="B9" s="397" t="s">
        <v>3</v>
      </c>
      <c r="C9" s="399"/>
      <c r="D9" s="278">
        <v>3000</v>
      </c>
      <c r="E9" s="255">
        <v>26232</v>
      </c>
      <c r="F9" s="279">
        <v>15827</v>
      </c>
      <c r="G9" s="253">
        <v>10405</v>
      </c>
      <c r="H9" s="279">
        <v>25723</v>
      </c>
      <c r="I9" s="253">
        <v>509</v>
      </c>
      <c r="J9" s="279">
        <v>1176</v>
      </c>
      <c r="K9" s="253">
        <v>30</v>
      </c>
      <c r="L9" s="280">
        <v>527</v>
      </c>
      <c r="M9" s="252">
        <v>679</v>
      </c>
      <c r="N9" s="278">
        <v>2</v>
      </c>
      <c r="O9" s="151"/>
    </row>
    <row r="10" spans="1:15" x14ac:dyDescent="0.3">
      <c r="A10" s="80">
        <v>5</v>
      </c>
      <c r="B10" s="397" t="s">
        <v>4</v>
      </c>
      <c r="C10" s="399"/>
      <c r="D10" s="246">
        <v>2260</v>
      </c>
      <c r="E10" s="247">
        <f>F10+G10</f>
        <v>3330</v>
      </c>
      <c r="F10" s="281">
        <f>744+281+229+166</f>
        <v>1420</v>
      </c>
      <c r="G10" s="277">
        <f>981+260+299+173+197</f>
        <v>1910</v>
      </c>
      <c r="H10" s="281">
        <f>1442+541+528+356</f>
        <v>2867</v>
      </c>
      <c r="I10" s="277">
        <v>283</v>
      </c>
      <c r="J10" s="279">
        <v>356</v>
      </c>
      <c r="K10" s="253">
        <v>7</v>
      </c>
      <c r="L10" s="279">
        <v>166</v>
      </c>
      <c r="M10" s="252">
        <v>197</v>
      </c>
      <c r="N10" s="278">
        <v>0</v>
      </c>
      <c r="O10" s="24"/>
    </row>
    <row r="11" spans="1:15" s="195" customFormat="1" ht="14.25" customHeight="1" x14ac:dyDescent="0.3">
      <c r="A11" s="488">
        <v>6</v>
      </c>
      <c r="B11" s="530" t="s">
        <v>9</v>
      </c>
      <c r="C11" s="190" t="s">
        <v>73</v>
      </c>
      <c r="D11" s="259">
        <v>1400</v>
      </c>
      <c r="E11" s="260">
        <v>19799</v>
      </c>
      <c r="F11" s="261">
        <v>11754</v>
      </c>
      <c r="G11" s="259">
        <v>7984</v>
      </c>
      <c r="H11" s="261">
        <v>19799</v>
      </c>
      <c r="I11" s="231">
        <v>61</v>
      </c>
      <c r="J11" s="233">
        <v>683</v>
      </c>
      <c r="K11" s="231">
        <v>5</v>
      </c>
      <c r="L11" s="233">
        <v>392</v>
      </c>
      <c r="M11" s="234">
        <v>777</v>
      </c>
      <c r="N11" s="234">
        <v>0</v>
      </c>
      <c r="O11" s="196"/>
    </row>
    <row r="12" spans="1:15" s="195" customFormat="1" ht="14.25" customHeight="1" x14ac:dyDescent="0.3">
      <c r="A12" s="489"/>
      <c r="B12" s="531"/>
      <c r="C12" s="190" t="s">
        <v>74</v>
      </c>
      <c r="D12" s="259">
        <v>4000</v>
      </c>
      <c r="E12" s="260">
        <v>16504</v>
      </c>
      <c r="F12" s="261">
        <v>10146</v>
      </c>
      <c r="G12" s="259">
        <v>6261</v>
      </c>
      <c r="H12" s="261">
        <v>14974</v>
      </c>
      <c r="I12" s="231">
        <v>1530</v>
      </c>
      <c r="J12" s="261">
        <v>1157</v>
      </c>
      <c r="K12" s="259">
        <v>53</v>
      </c>
      <c r="L12" s="233">
        <v>597</v>
      </c>
      <c r="M12" s="234">
        <v>560</v>
      </c>
      <c r="N12" s="234">
        <v>0</v>
      </c>
      <c r="O12" s="196"/>
    </row>
    <row r="13" spans="1:15" x14ac:dyDescent="0.3">
      <c r="A13" s="80">
        <v>7</v>
      </c>
      <c r="B13" s="397" t="s">
        <v>5</v>
      </c>
      <c r="C13" s="399"/>
      <c r="D13" s="277">
        <v>4500</v>
      </c>
      <c r="E13" s="282">
        <v>14171</v>
      </c>
      <c r="F13" s="283">
        <v>0</v>
      </c>
      <c r="G13" s="277">
        <v>0</v>
      </c>
      <c r="H13" s="284">
        <v>14152</v>
      </c>
      <c r="I13" s="277">
        <v>19</v>
      </c>
      <c r="J13" s="281">
        <v>446</v>
      </c>
      <c r="K13" s="277">
        <v>0</v>
      </c>
      <c r="L13" s="281">
        <v>233</v>
      </c>
      <c r="M13" s="285">
        <v>213</v>
      </c>
      <c r="N13" s="277">
        <v>0</v>
      </c>
      <c r="O13" s="24"/>
    </row>
    <row r="14" spans="1:15" x14ac:dyDescent="0.3">
      <c r="A14" s="482">
        <v>8</v>
      </c>
      <c r="B14" s="528" t="s">
        <v>6</v>
      </c>
      <c r="C14" s="78" t="s">
        <v>188</v>
      </c>
      <c r="D14" s="286" t="s">
        <v>336</v>
      </c>
      <c r="E14" s="247">
        <v>10710</v>
      </c>
      <c r="F14" s="257">
        <v>6324</v>
      </c>
      <c r="G14" s="246">
        <v>4386</v>
      </c>
      <c r="H14" s="257">
        <v>9218</v>
      </c>
      <c r="I14" s="246">
        <v>1492</v>
      </c>
      <c r="J14" s="257">
        <v>705</v>
      </c>
      <c r="K14" s="253">
        <v>15</v>
      </c>
      <c r="L14" s="257">
        <v>291</v>
      </c>
      <c r="M14" s="245">
        <v>429</v>
      </c>
      <c r="N14" s="246">
        <v>5</v>
      </c>
      <c r="O14" s="24"/>
    </row>
    <row r="15" spans="1:15" x14ac:dyDescent="0.3">
      <c r="A15" s="483"/>
      <c r="B15" s="529"/>
      <c r="C15" s="3" t="s">
        <v>186</v>
      </c>
      <c r="D15" s="286" t="s">
        <v>337</v>
      </c>
      <c r="E15" s="247">
        <v>8677</v>
      </c>
      <c r="F15" s="257">
        <v>4930</v>
      </c>
      <c r="G15" s="246">
        <v>3747</v>
      </c>
      <c r="H15" s="257">
        <v>7427</v>
      </c>
      <c r="I15" s="246">
        <v>1250</v>
      </c>
      <c r="J15" s="257">
        <v>563</v>
      </c>
      <c r="K15" s="253">
        <v>15</v>
      </c>
      <c r="L15" s="257">
        <v>290</v>
      </c>
      <c r="M15" s="245">
        <v>288</v>
      </c>
      <c r="N15" s="246">
        <v>5</v>
      </c>
      <c r="O15" s="24"/>
    </row>
    <row r="16" spans="1:15" x14ac:dyDescent="0.3">
      <c r="A16" s="490">
        <v>9</v>
      </c>
      <c r="B16" s="526" t="s">
        <v>8</v>
      </c>
      <c r="C16" s="6" t="s">
        <v>43</v>
      </c>
      <c r="D16" s="287">
        <v>6500</v>
      </c>
      <c r="E16" s="614">
        <v>59566</v>
      </c>
      <c r="F16" s="587">
        <v>45130</v>
      </c>
      <c r="G16" s="591">
        <v>13645</v>
      </c>
      <c r="H16" s="587">
        <v>58775</v>
      </c>
      <c r="I16" s="591">
        <v>781</v>
      </c>
      <c r="J16" s="587">
        <v>2145</v>
      </c>
      <c r="K16" s="591">
        <v>308</v>
      </c>
      <c r="L16" s="587">
        <v>1487</v>
      </c>
      <c r="M16" s="589">
        <v>658</v>
      </c>
      <c r="N16" s="287">
        <v>3</v>
      </c>
      <c r="O16" s="24"/>
    </row>
    <row r="17" spans="1:24" ht="15" thickBot="1" x14ac:dyDescent="0.35">
      <c r="A17" s="482"/>
      <c r="B17" s="527"/>
      <c r="C17" s="31" t="s">
        <v>44</v>
      </c>
      <c r="D17" s="288">
        <v>4500</v>
      </c>
      <c r="E17" s="615"/>
      <c r="F17" s="588"/>
      <c r="G17" s="592"/>
      <c r="H17" s="610"/>
      <c r="I17" s="592"/>
      <c r="J17" s="588"/>
      <c r="K17" s="592"/>
      <c r="L17" s="588"/>
      <c r="M17" s="590"/>
      <c r="N17" s="289"/>
      <c r="O17" s="24"/>
    </row>
    <row r="18" spans="1:24" ht="15" thickBot="1" x14ac:dyDescent="0.35">
      <c r="A18" s="22" t="s">
        <v>71</v>
      </c>
      <c r="B18" s="492" t="s">
        <v>191</v>
      </c>
      <c r="C18" s="493"/>
      <c r="D18" s="290">
        <f>SUM(D5:D17)</f>
        <v>34330</v>
      </c>
      <c r="E18" s="290">
        <f t="shared" ref="E18:N18" si="0">SUM(E5:E17)</f>
        <v>211048</v>
      </c>
      <c r="F18" s="290">
        <f t="shared" si="0"/>
        <v>123986</v>
      </c>
      <c r="G18" s="290">
        <f t="shared" si="0"/>
        <v>71430</v>
      </c>
      <c r="H18" s="290">
        <f t="shared" si="0"/>
        <v>189014</v>
      </c>
      <c r="I18" s="290">
        <f t="shared" si="0"/>
        <v>7193</v>
      </c>
      <c r="J18" s="290">
        <f t="shared" si="0"/>
        <v>8966</v>
      </c>
      <c r="K18" s="290">
        <f t="shared" si="0"/>
        <v>566</v>
      </c>
      <c r="L18" s="290">
        <f t="shared" si="0"/>
        <v>4769</v>
      </c>
      <c r="M18" s="290">
        <f t="shared" si="0"/>
        <v>4765</v>
      </c>
      <c r="N18" s="290">
        <f t="shared" si="0"/>
        <v>17</v>
      </c>
      <c r="O18" s="24"/>
    </row>
    <row r="19" spans="1:24" x14ac:dyDescent="0.3">
      <c r="K19" s="74"/>
      <c r="N19" s="29"/>
    </row>
    <row r="20" spans="1:24" ht="15.6" x14ac:dyDescent="0.3">
      <c r="B20" t="s">
        <v>119</v>
      </c>
      <c r="N20" s="8"/>
    </row>
    <row r="21" spans="1:24" ht="15.6" x14ac:dyDescent="0.3">
      <c r="C21" t="s">
        <v>116</v>
      </c>
      <c r="N21" s="8"/>
      <c r="O21" s="8"/>
      <c r="T21" s="8"/>
    </row>
    <row r="22" spans="1:24" ht="15.6" x14ac:dyDescent="0.3">
      <c r="C22" t="s">
        <v>117</v>
      </c>
      <c r="N22" s="8"/>
    </row>
    <row r="23" spans="1:24" ht="15.6" x14ac:dyDescent="0.3">
      <c r="C23" t="s">
        <v>118</v>
      </c>
      <c r="N23" s="8"/>
      <c r="O23" s="8"/>
      <c r="T23" s="8"/>
    </row>
    <row r="24" spans="1:24" ht="15.6" x14ac:dyDescent="0.3">
      <c r="C24" t="s">
        <v>120</v>
      </c>
      <c r="N24" s="8"/>
    </row>
    <row r="25" spans="1:24" ht="15.6" x14ac:dyDescent="0.3">
      <c r="C25" t="s">
        <v>121</v>
      </c>
      <c r="N25" s="8"/>
      <c r="Q25" s="8"/>
      <c r="V25" s="8" t="s">
        <v>113</v>
      </c>
    </row>
    <row r="26" spans="1:24" ht="15.6" x14ac:dyDescent="0.3">
      <c r="N26" s="8"/>
      <c r="R26" s="8"/>
      <c r="U26" s="8" t="s">
        <v>114</v>
      </c>
      <c r="V26" s="8"/>
    </row>
    <row r="27" spans="1:24" ht="15.6" x14ac:dyDescent="0.3">
      <c r="N27" s="9"/>
      <c r="S27" s="9"/>
      <c r="X27" s="9" t="s">
        <v>115</v>
      </c>
    </row>
  </sheetData>
  <mergeCells count="45">
    <mergeCell ref="I16:I17"/>
    <mergeCell ref="E16:E17"/>
    <mergeCell ref="A14:A15"/>
    <mergeCell ref="B14:B15"/>
    <mergeCell ref="A16:A17"/>
    <mergeCell ref="G16:G17"/>
    <mergeCell ref="F16:F17"/>
    <mergeCell ref="H7:H8"/>
    <mergeCell ref="A11:A12"/>
    <mergeCell ref="B10:C10"/>
    <mergeCell ref="B11:B12"/>
    <mergeCell ref="H16:H17"/>
    <mergeCell ref="E7:E8"/>
    <mergeCell ref="F7:F8"/>
    <mergeCell ref="G7:G8"/>
    <mergeCell ref="A7:A8"/>
    <mergeCell ref="B7:B8"/>
    <mergeCell ref="B18:C18"/>
    <mergeCell ref="B13:C13"/>
    <mergeCell ref="B16:B17"/>
    <mergeCell ref="B9:C9"/>
    <mergeCell ref="B6:C6"/>
    <mergeCell ref="I7:I8"/>
    <mergeCell ref="J7:J8"/>
    <mergeCell ref="A1:N1"/>
    <mergeCell ref="J3:K3"/>
    <mergeCell ref="B5:C5"/>
    <mergeCell ref="L3:L4"/>
    <mergeCell ref="A3:A4"/>
    <mergeCell ref="K7:K8"/>
    <mergeCell ref="M3:M4"/>
    <mergeCell ref="H3:I3"/>
    <mergeCell ref="D3:D4"/>
    <mergeCell ref="E3:E4"/>
    <mergeCell ref="B3:C4"/>
    <mergeCell ref="F3:F4"/>
    <mergeCell ref="G3:G4"/>
    <mergeCell ref="L7:L8"/>
    <mergeCell ref="N3:N4"/>
    <mergeCell ref="J16:J17"/>
    <mergeCell ref="L16:L17"/>
    <mergeCell ref="M16:M17"/>
    <mergeCell ref="K16:K17"/>
    <mergeCell ref="M7:M8"/>
    <mergeCell ref="N7:N8"/>
  </mergeCells>
  <phoneticPr fontId="9" type="noConversion"/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20"/>
  <sheetViews>
    <sheetView workbookViewId="0">
      <selection activeCell="A3" sqref="A3:A5"/>
    </sheetView>
  </sheetViews>
  <sheetFormatPr defaultRowHeight="14.4" x14ac:dyDescent="0.3"/>
  <cols>
    <col min="1" max="1" width="8.44140625" customWidth="1"/>
    <col min="3" max="3" width="9.88671875" customWidth="1"/>
    <col min="4" max="4" width="10.6640625" customWidth="1"/>
    <col min="5" max="5" width="10.88671875" customWidth="1"/>
    <col min="6" max="6" width="10.109375" customWidth="1"/>
    <col min="7" max="7" width="11.5546875" customWidth="1"/>
    <col min="8" max="8" width="4.88671875" customWidth="1"/>
    <col min="9" max="9" width="6.33203125" customWidth="1"/>
    <col min="10" max="10" width="6" customWidth="1"/>
    <col min="11" max="11" width="6.6640625" customWidth="1"/>
    <col min="12" max="12" width="6" customWidth="1"/>
    <col min="13" max="13" width="7.109375" customWidth="1"/>
    <col min="14" max="14" width="8.109375" customWidth="1"/>
  </cols>
  <sheetData>
    <row r="1" spans="1:15" ht="18.75" customHeight="1" x14ac:dyDescent="0.3">
      <c r="A1" s="625" t="s">
        <v>75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</row>
    <row r="2" spans="1:15" ht="15" thickBot="1" x14ac:dyDescent="0.35">
      <c r="C2" s="4"/>
    </row>
    <row r="3" spans="1:15" ht="31.5" customHeight="1" x14ac:dyDescent="0.3">
      <c r="A3" s="509" t="s">
        <v>196</v>
      </c>
      <c r="B3" s="505" t="s">
        <v>7</v>
      </c>
      <c r="C3" s="506"/>
      <c r="D3" s="621" t="s">
        <v>17</v>
      </c>
      <c r="E3" s="621" t="s">
        <v>79</v>
      </c>
      <c r="F3" s="623" t="s">
        <v>80</v>
      </c>
      <c r="G3" s="624"/>
      <c r="H3" s="606" t="s">
        <v>87</v>
      </c>
      <c r="I3" s="624"/>
      <c r="J3" s="606" t="s">
        <v>86</v>
      </c>
      <c r="K3" s="583"/>
      <c r="L3" s="583"/>
      <c r="M3" s="583"/>
      <c r="N3" s="628"/>
      <c r="O3" s="24"/>
    </row>
    <row r="4" spans="1:15" ht="32.25" customHeight="1" x14ac:dyDescent="0.3">
      <c r="A4" s="510"/>
      <c r="B4" s="507"/>
      <c r="C4" s="508"/>
      <c r="D4" s="622"/>
      <c r="E4" s="622"/>
      <c r="F4" s="619" t="s">
        <v>18</v>
      </c>
      <c r="G4" s="619" t="s">
        <v>19</v>
      </c>
      <c r="H4" s="619" t="s">
        <v>81</v>
      </c>
      <c r="I4" s="619" t="s">
        <v>82</v>
      </c>
      <c r="J4" s="629" t="s">
        <v>85</v>
      </c>
      <c r="K4" s="630"/>
      <c r="L4" s="478" t="s">
        <v>77</v>
      </c>
      <c r="M4" s="528" t="s">
        <v>78</v>
      </c>
      <c r="N4" s="627" t="s">
        <v>76</v>
      </c>
      <c r="O4" s="24"/>
    </row>
    <row r="5" spans="1:15" ht="32.25" customHeight="1" thickBot="1" x14ac:dyDescent="0.35">
      <c r="A5" s="511"/>
      <c r="B5" s="475"/>
      <c r="C5" s="477"/>
      <c r="D5" s="620"/>
      <c r="E5" s="620"/>
      <c r="F5" s="620"/>
      <c r="G5" s="620"/>
      <c r="H5" s="620"/>
      <c r="I5" s="620"/>
      <c r="J5" s="33" t="s">
        <v>84</v>
      </c>
      <c r="K5" s="33" t="s">
        <v>83</v>
      </c>
      <c r="L5" s="492"/>
      <c r="M5" s="521"/>
      <c r="N5" s="586"/>
      <c r="O5" s="24"/>
    </row>
    <row r="6" spans="1:15" x14ac:dyDescent="0.3">
      <c r="A6" s="79">
        <v>1</v>
      </c>
      <c r="B6" s="472" t="s">
        <v>0</v>
      </c>
      <c r="C6" s="474"/>
      <c r="D6" s="131" t="s">
        <v>309</v>
      </c>
      <c r="E6" s="132" t="s">
        <v>209</v>
      </c>
      <c r="F6" s="132" t="s">
        <v>209</v>
      </c>
      <c r="G6" s="132" t="s">
        <v>209</v>
      </c>
      <c r="H6" s="132" t="s">
        <v>209</v>
      </c>
      <c r="I6" s="132" t="s">
        <v>209</v>
      </c>
      <c r="J6" s="123">
        <v>1</v>
      </c>
      <c r="K6" s="123">
        <v>0</v>
      </c>
      <c r="L6" s="121">
        <v>0</v>
      </c>
      <c r="M6" s="121">
        <v>0</v>
      </c>
      <c r="N6" s="122">
        <v>0</v>
      </c>
      <c r="O6" s="24"/>
    </row>
    <row r="7" spans="1:15" x14ac:dyDescent="0.3">
      <c r="A7" s="137">
        <v>2</v>
      </c>
      <c r="B7" s="420" t="s">
        <v>1</v>
      </c>
      <c r="C7" s="420"/>
      <c r="D7" s="140" t="s">
        <v>313</v>
      </c>
      <c r="E7" s="141" t="s">
        <v>209</v>
      </c>
      <c r="F7" s="142" t="s">
        <v>203</v>
      </c>
      <c r="G7" s="142" t="s">
        <v>209</v>
      </c>
      <c r="H7" s="142" t="s">
        <v>209</v>
      </c>
      <c r="I7" s="142" t="s">
        <v>209</v>
      </c>
      <c r="J7" s="142">
        <v>1</v>
      </c>
      <c r="K7" s="142">
        <v>0</v>
      </c>
      <c r="L7" s="99">
        <v>0</v>
      </c>
      <c r="M7" s="99">
        <v>0</v>
      </c>
      <c r="N7" s="99">
        <v>0</v>
      </c>
      <c r="O7" s="139"/>
    </row>
    <row r="8" spans="1:15" x14ac:dyDescent="0.3">
      <c r="A8" s="482">
        <v>3</v>
      </c>
      <c r="B8" s="528" t="s">
        <v>2</v>
      </c>
      <c r="C8" s="78" t="s">
        <v>181</v>
      </c>
      <c r="D8" s="147" t="s">
        <v>318</v>
      </c>
      <c r="E8" s="147" t="s">
        <v>203</v>
      </c>
      <c r="F8" s="125"/>
      <c r="G8" s="148" t="s">
        <v>203</v>
      </c>
      <c r="H8" s="148" t="s">
        <v>209</v>
      </c>
      <c r="I8" s="148" t="s">
        <v>209</v>
      </c>
      <c r="J8" s="148" t="s">
        <v>203</v>
      </c>
      <c r="K8" s="148" t="s">
        <v>209</v>
      </c>
      <c r="L8" s="128" t="s">
        <v>203</v>
      </c>
      <c r="M8" s="146" t="s">
        <v>209</v>
      </c>
      <c r="N8" s="149" t="s">
        <v>209</v>
      </c>
      <c r="O8" s="24"/>
    </row>
    <row r="9" spans="1:15" x14ac:dyDescent="0.3">
      <c r="A9" s="483"/>
      <c r="B9" s="529"/>
      <c r="C9" s="3" t="s">
        <v>182</v>
      </c>
      <c r="D9" s="147" t="s">
        <v>318</v>
      </c>
      <c r="E9" s="147" t="s">
        <v>203</v>
      </c>
      <c r="F9" s="147" t="s">
        <v>209</v>
      </c>
      <c r="G9" s="124"/>
      <c r="H9" s="147" t="s">
        <v>209</v>
      </c>
      <c r="I9" s="147" t="s">
        <v>209</v>
      </c>
      <c r="J9" s="147" t="s">
        <v>203</v>
      </c>
      <c r="K9" s="147" t="s">
        <v>209</v>
      </c>
      <c r="L9" s="146" t="s">
        <v>203</v>
      </c>
      <c r="M9" s="146" t="s">
        <v>209</v>
      </c>
      <c r="N9" s="149" t="s">
        <v>209</v>
      </c>
      <c r="O9" s="24"/>
    </row>
    <row r="10" spans="1:15" x14ac:dyDescent="0.3">
      <c r="A10" s="80">
        <v>4</v>
      </c>
      <c r="B10" s="397" t="s">
        <v>3</v>
      </c>
      <c r="C10" s="399"/>
      <c r="D10" s="112" t="s">
        <v>320</v>
      </c>
      <c r="E10" s="112" t="s">
        <v>203</v>
      </c>
      <c r="F10" s="112" t="s">
        <v>209</v>
      </c>
      <c r="G10" s="112" t="s">
        <v>203</v>
      </c>
      <c r="H10" s="112" t="s">
        <v>209</v>
      </c>
      <c r="I10" s="112" t="s">
        <v>209</v>
      </c>
      <c r="J10" s="112">
        <v>2</v>
      </c>
      <c r="K10" s="112">
        <v>0</v>
      </c>
      <c r="L10" s="109">
        <v>0</v>
      </c>
      <c r="M10" s="109">
        <v>0</v>
      </c>
      <c r="N10" s="113">
        <v>0</v>
      </c>
    </row>
    <row r="11" spans="1:15" x14ac:dyDescent="0.3">
      <c r="A11" s="80">
        <v>5</v>
      </c>
      <c r="B11" s="397" t="s">
        <v>4</v>
      </c>
      <c r="C11" s="399"/>
      <c r="D11" s="112" t="s">
        <v>324</v>
      </c>
      <c r="E11" s="112" t="s">
        <v>203</v>
      </c>
      <c r="F11" s="374" t="s">
        <v>209</v>
      </c>
      <c r="G11" s="112" t="s">
        <v>203</v>
      </c>
      <c r="H11" s="112" t="s">
        <v>209</v>
      </c>
      <c r="I11" s="112" t="s">
        <v>209</v>
      </c>
      <c r="J11" s="112">
        <v>1</v>
      </c>
      <c r="K11" s="112">
        <v>0</v>
      </c>
      <c r="L11" s="109">
        <v>1</v>
      </c>
      <c r="M11" s="109">
        <v>0</v>
      </c>
      <c r="N11" s="113">
        <v>0</v>
      </c>
      <c r="O11" s="24"/>
    </row>
    <row r="12" spans="1:15" s="195" customFormat="1" ht="14.25" customHeight="1" x14ac:dyDescent="0.3">
      <c r="A12" s="488">
        <v>6</v>
      </c>
      <c r="B12" s="530" t="s">
        <v>9</v>
      </c>
      <c r="C12" s="190" t="s">
        <v>73</v>
      </c>
      <c r="D12" s="197" t="s">
        <v>343</v>
      </c>
      <c r="E12" s="197" t="s">
        <v>203</v>
      </c>
      <c r="F12" s="198" t="s">
        <v>203</v>
      </c>
      <c r="G12" s="198" t="s">
        <v>209</v>
      </c>
      <c r="H12" s="198">
        <v>0</v>
      </c>
      <c r="I12" s="198">
        <v>0</v>
      </c>
      <c r="J12" s="198">
        <v>1</v>
      </c>
      <c r="K12" s="198">
        <v>0</v>
      </c>
      <c r="L12" s="191">
        <v>0</v>
      </c>
      <c r="M12" s="191">
        <v>0</v>
      </c>
      <c r="N12" s="194">
        <v>0</v>
      </c>
    </row>
    <row r="13" spans="1:15" s="195" customFormat="1" ht="14.25" customHeight="1" x14ac:dyDescent="0.3">
      <c r="A13" s="489"/>
      <c r="B13" s="531"/>
      <c r="C13" s="190" t="s">
        <v>74</v>
      </c>
      <c r="D13" s="197" t="s">
        <v>343</v>
      </c>
      <c r="E13" s="197" t="s">
        <v>203</v>
      </c>
      <c r="F13" s="197" t="s">
        <v>203</v>
      </c>
      <c r="G13" s="198" t="s">
        <v>209</v>
      </c>
      <c r="H13" s="198">
        <v>0</v>
      </c>
      <c r="I13" s="198">
        <v>0</v>
      </c>
      <c r="J13" s="198">
        <v>1</v>
      </c>
      <c r="K13" s="198">
        <v>0</v>
      </c>
      <c r="L13" s="191">
        <v>1</v>
      </c>
      <c r="M13" s="191">
        <v>0</v>
      </c>
      <c r="N13" s="191">
        <v>0</v>
      </c>
      <c r="O13" s="196"/>
    </row>
    <row r="14" spans="1:15" x14ac:dyDescent="0.3">
      <c r="A14" s="80">
        <v>7</v>
      </c>
      <c r="B14" s="397" t="s">
        <v>5</v>
      </c>
      <c r="C14" s="399"/>
      <c r="D14" s="147" t="s">
        <v>313</v>
      </c>
      <c r="E14" s="147" t="s">
        <v>203</v>
      </c>
      <c r="F14" s="148" t="s">
        <v>203</v>
      </c>
      <c r="G14" s="148" t="s">
        <v>209</v>
      </c>
      <c r="H14" s="148">
        <v>0</v>
      </c>
      <c r="I14" s="148">
        <v>0</v>
      </c>
      <c r="J14" s="148">
        <v>1</v>
      </c>
      <c r="K14" s="148">
        <v>0</v>
      </c>
      <c r="L14" s="43">
        <v>1</v>
      </c>
      <c r="M14" s="43">
        <v>0</v>
      </c>
      <c r="N14" s="43">
        <v>0</v>
      </c>
      <c r="O14" s="24"/>
    </row>
    <row r="15" spans="1:15" x14ac:dyDescent="0.3">
      <c r="A15" s="482">
        <v>8</v>
      </c>
      <c r="B15" s="528" t="s">
        <v>6</v>
      </c>
      <c r="C15" s="78" t="s">
        <v>188</v>
      </c>
      <c r="D15" s="147" t="s">
        <v>338</v>
      </c>
      <c r="E15" s="147" t="s">
        <v>203</v>
      </c>
      <c r="F15" s="147" t="s">
        <v>203</v>
      </c>
      <c r="G15" s="147" t="s">
        <v>203</v>
      </c>
      <c r="H15" s="147" t="s">
        <v>203</v>
      </c>
      <c r="I15" s="147" t="s">
        <v>203</v>
      </c>
      <c r="J15" s="147" t="s">
        <v>203</v>
      </c>
      <c r="K15" s="147" t="s">
        <v>203</v>
      </c>
      <c r="L15" s="146" t="s">
        <v>203</v>
      </c>
      <c r="M15" s="146" t="s">
        <v>203</v>
      </c>
      <c r="N15" s="152" t="s">
        <v>203</v>
      </c>
      <c r="O15" s="4"/>
    </row>
    <row r="16" spans="1:15" x14ac:dyDescent="0.3">
      <c r="A16" s="483"/>
      <c r="B16" s="529"/>
      <c r="C16" s="3" t="s">
        <v>186</v>
      </c>
      <c r="D16" s="147" t="s">
        <v>338</v>
      </c>
      <c r="E16" s="147" t="s">
        <v>203</v>
      </c>
      <c r="F16" s="147" t="s">
        <v>203</v>
      </c>
      <c r="G16" s="147" t="s">
        <v>203</v>
      </c>
      <c r="H16" s="147" t="s">
        <v>209</v>
      </c>
      <c r="I16" s="147" t="s">
        <v>209</v>
      </c>
      <c r="J16" s="147" t="s">
        <v>203</v>
      </c>
      <c r="K16" s="147" t="s">
        <v>203</v>
      </c>
      <c r="L16" s="109" t="s">
        <v>203</v>
      </c>
      <c r="M16" s="109" t="s">
        <v>203</v>
      </c>
      <c r="N16" s="113" t="s">
        <v>203</v>
      </c>
    </row>
    <row r="17" spans="1:15" x14ac:dyDescent="0.3">
      <c r="A17" s="490">
        <v>9</v>
      </c>
      <c r="B17" s="526" t="s">
        <v>8</v>
      </c>
      <c r="C17" s="6" t="s">
        <v>43</v>
      </c>
      <c r="D17" s="58" t="s">
        <v>343</v>
      </c>
      <c r="E17" s="58" t="s">
        <v>203</v>
      </c>
      <c r="F17" s="58" t="s">
        <v>203</v>
      </c>
      <c r="G17" s="58" t="s">
        <v>209</v>
      </c>
      <c r="H17" s="58">
        <v>0</v>
      </c>
      <c r="I17" s="58">
        <v>0</v>
      </c>
      <c r="J17" s="58">
        <v>2</v>
      </c>
      <c r="K17" s="58">
        <v>0</v>
      </c>
      <c r="L17" s="49">
        <v>3</v>
      </c>
      <c r="M17" s="49">
        <v>1</v>
      </c>
      <c r="N17" s="52">
        <v>0</v>
      </c>
      <c r="O17" s="24"/>
    </row>
    <row r="18" spans="1:15" ht="15" thickBot="1" x14ac:dyDescent="0.35">
      <c r="A18" s="491"/>
      <c r="B18" s="618"/>
      <c r="C18" s="13" t="s">
        <v>44</v>
      </c>
      <c r="D18" s="59" t="s">
        <v>343</v>
      </c>
      <c r="E18" s="60" t="s">
        <v>203</v>
      </c>
      <c r="F18" s="60" t="s">
        <v>203</v>
      </c>
      <c r="G18" s="60" t="s">
        <v>209</v>
      </c>
      <c r="H18" s="60">
        <v>0</v>
      </c>
      <c r="I18" s="60">
        <v>0</v>
      </c>
      <c r="J18" s="59">
        <v>2</v>
      </c>
      <c r="K18" s="60">
        <v>0</v>
      </c>
      <c r="L18" s="53">
        <v>2</v>
      </c>
      <c r="M18" s="50">
        <v>0</v>
      </c>
      <c r="N18" s="54">
        <v>0</v>
      </c>
      <c r="O18" s="24"/>
    </row>
    <row r="19" spans="1:15" s="2" customFormat="1" ht="27" customHeight="1" thickBot="1" x14ac:dyDescent="0.35">
      <c r="A19" s="22" t="s">
        <v>71</v>
      </c>
      <c r="B19" s="616" t="s">
        <v>191</v>
      </c>
      <c r="C19" s="617"/>
      <c r="D19" s="56"/>
      <c r="E19" s="61"/>
      <c r="F19" s="55"/>
      <c r="G19" s="61"/>
      <c r="H19" s="55"/>
      <c r="I19" s="61"/>
      <c r="J19" s="62"/>
      <c r="K19" s="55"/>
      <c r="L19" s="61"/>
      <c r="M19" s="51"/>
      <c r="N19" s="57"/>
      <c r="O19" s="21"/>
    </row>
    <row r="20" spans="1:15" x14ac:dyDescent="0.3">
      <c r="A20" s="29"/>
      <c r="B20" s="4"/>
      <c r="E20" s="29"/>
      <c r="G20" s="29"/>
      <c r="H20" s="29"/>
      <c r="I20" s="29"/>
      <c r="L20" s="29"/>
      <c r="M20" s="29"/>
      <c r="N20" s="29"/>
    </row>
  </sheetData>
  <mergeCells count="30">
    <mergeCell ref="A1:N1"/>
    <mergeCell ref="L4:L5"/>
    <mergeCell ref="M4:M5"/>
    <mergeCell ref="N4:N5"/>
    <mergeCell ref="J3:N3"/>
    <mergeCell ref="J4:K4"/>
    <mergeCell ref="H3:I3"/>
    <mergeCell ref="I4:I5"/>
    <mergeCell ref="A8:A9"/>
    <mergeCell ref="A3:A5"/>
    <mergeCell ref="H4:H5"/>
    <mergeCell ref="B10:C10"/>
    <mergeCell ref="A12:A13"/>
    <mergeCell ref="B12:B13"/>
    <mergeCell ref="D3:D5"/>
    <mergeCell ref="B3:C5"/>
    <mergeCell ref="B8:B9"/>
    <mergeCell ref="B14:C14"/>
    <mergeCell ref="B11:C11"/>
    <mergeCell ref="F4:F5"/>
    <mergeCell ref="G4:G5"/>
    <mergeCell ref="E3:E5"/>
    <mergeCell ref="B6:C6"/>
    <mergeCell ref="B7:C7"/>
    <mergeCell ref="F3:G3"/>
    <mergeCell ref="B19:C19"/>
    <mergeCell ref="A15:A16"/>
    <mergeCell ref="B15:B16"/>
    <mergeCell ref="A17:A18"/>
    <mergeCell ref="B17:B18"/>
  </mergeCells>
  <phoneticPr fontId="9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topLeftCell="C1" workbookViewId="0">
      <selection activeCell="C1" sqref="C1:K1"/>
    </sheetView>
  </sheetViews>
  <sheetFormatPr defaultColWidth="9" defaultRowHeight="14.4" x14ac:dyDescent="0.3"/>
  <cols>
    <col min="1" max="2" width="9" hidden="1" customWidth="1"/>
  </cols>
  <sheetData>
    <row r="1" spans="3:11" x14ac:dyDescent="0.3">
      <c r="C1" s="425" t="s">
        <v>234</v>
      </c>
      <c r="D1" s="425"/>
      <c r="E1" s="425"/>
      <c r="F1" s="425"/>
      <c r="G1" s="425"/>
      <c r="H1" s="425"/>
      <c r="I1" s="425"/>
      <c r="J1" s="425"/>
      <c r="K1" s="425"/>
    </row>
    <row r="2" spans="3:11" x14ac:dyDescent="0.3">
      <c r="C2" s="10"/>
      <c r="D2" s="10"/>
      <c r="E2" s="10"/>
      <c r="F2" s="10"/>
      <c r="G2" s="10"/>
      <c r="H2" s="10"/>
      <c r="I2" s="10"/>
      <c r="J2" s="10"/>
      <c r="K2" s="10"/>
    </row>
    <row r="3" spans="3:11" x14ac:dyDescent="0.3">
      <c r="D3" s="10"/>
      <c r="E3" s="10"/>
      <c r="F3" s="10"/>
      <c r="G3" s="10"/>
      <c r="H3" s="10"/>
      <c r="I3" s="10"/>
      <c r="J3" s="10"/>
      <c r="K3" s="10"/>
    </row>
    <row r="4" spans="3:11" ht="15.6" x14ac:dyDescent="0.3">
      <c r="C4" s="426" t="s">
        <v>94</v>
      </c>
      <c r="D4" s="426"/>
      <c r="E4" s="426"/>
      <c r="F4" s="426"/>
      <c r="G4" s="426"/>
      <c r="H4" s="426"/>
      <c r="I4" s="426"/>
      <c r="J4" s="426"/>
      <c r="K4" s="426"/>
    </row>
    <row r="5" spans="3:11" ht="15.6" x14ac:dyDescent="0.3">
      <c r="C5" s="426" t="s">
        <v>194</v>
      </c>
      <c r="D5" s="426"/>
      <c r="E5" s="426"/>
      <c r="F5" s="426"/>
      <c r="G5" s="426"/>
      <c r="H5" s="426"/>
      <c r="I5" s="426"/>
      <c r="J5" s="426"/>
      <c r="K5" s="426"/>
    </row>
    <row r="6" spans="3:11" x14ac:dyDescent="0.3">
      <c r="C6" s="10"/>
      <c r="D6" s="10"/>
      <c r="E6" s="10"/>
      <c r="F6" s="10"/>
      <c r="G6" s="10"/>
      <c r="H6" s="10"/>
      <c r="I6" s="10"/>
      <c r="J6" s="10"/>
      <c r="K6" s="10"/>
    </row>
    <row r="7" spans="3:11" ht="15.6" x14ac:dyDescent="0.3">
      <c r="C7" s="396" t="s">
        <v>95</v>
      </c>
      <c r="D7" s="396"/>
      <c r="E7" s="396"/>
      <c r="F7" s="423" t="s">
        <v>233</v>
      </c>
      <c r="G7" s="423"/>
      <c r="H7" s="423"/>
      <c r="I7" s="423"/>
      <c r="J7" s="423"/>
      <c r="K7" s="423"/>
    </row>
    <row r="8" spans="3:11" ht="15.6" x14ac:dyDescent="0.3">
      <c r="C8" s="396" t="s">
        <v>96</v>
      </c>
      <c r="D8" s="396"/>
      <c r="E8" s="396"/>
      <c r="F8" s="423"/>
      <c r="G8" s="423"/>
      <c r="H8" s="423"/>
      <c r="I8" s="423"/>
      <c r="J8" s="423"/>
      <c r="K8" s="423"/>
    </row>
    <row r="9" spans="3:11" ht="15.6" x14ac:dyDescent="0.3">
      <c r="C9" s="396" t="s">
        <v>170</v>
      </c>
      <c r="D9" s="396"/>
      <c r="E9" s="396"/>
      <c r="F9" s="423" t="s">
        <v>232</v>
      </c>
      <c r="G9" s="423"/>
      <c r="H9" s="423"/>
      <c r="I9" s="423"/>
      <c r="J9" s="423"/>
      <c r="K9" s="423"/>
    </row>
    <row r="10" spans="3:11" x14ac:dyDescent="0.3">
      <c r="C10" s="10"/>
      <c r="D10" s="10"/>
      <c r="E10" s="10"/>
      <c r="F10" s="10"/>
      <c r="G10" s="10"/>
      <c r="H10" s="10"/>
      <c r="I10" s="10"/>
      <c r="J10" s="10"/>
      <c r="K10" s="10"/>
    </row>
    <row r="11" spans="3:11" ht="15.6" x14ac:dyDescent="0.3">
      <c r="C11" s="35" t="s">
        <v>97</v>
      </c>
      <c r="D11" s="10"/>
      <c r="E11" s="10"/>
      <c r="F11" s="10"/>
      <c r="G11" s="10"/>
      <c r="H11" s="10"/>
      <c r="I11" s="10"/>
      <c r="J11" s="10"/>
      <c r="K11" s="10"/>
    </row>
    <row r="12" spans="3:11" ht="15.6" x14ac:dyDescent="0.3">
      <c r="C12" s="396" t="s">
        <v>190</v>
      </c>
      <c r="D12" s="396"/>
      <c r="E12" s="396"/>
      <c r="F12" s="396"/>
      <c r="G12" s="420" t="s">
        <v>231</v>
      </c>
      <c r="H12" s="420"/>
      <c r="I12" s="420"/>
      <c r="J12" s="420"/>
      <c r="K12" s="420"/>
    </row>
    <row r="13" spans="3:11" ht="15.6" x14ac:dyDescent="0.3">
      <c r="C13" s="36" t="s">
        <v>189</v>
      </c>
      <c r="D13" s="36"/>
      <c r="E13" s="36"/>
      <c r="F13" s="36"/>
      <c r="G13" s="420" t="s">
        <v>230</v>
      </c>
      <c r="H13" s="420"/>
      <c r="I13" s="420"/>
      <c r="J13" s="420"/>
      <c r="K13" s="420"/>
    </row>
    <row r="14" spans="3:11" ht="15.6" x14ac:dyDescent="0.3">
      <c r="C14" s="396" t="s">
        <v>100</v>
      </c>
      <c r="D14" s="396"/>
      <c r="E14" s="396"/>
      <c r="F14" s="396"/>
      <c r="G14" s="420" t="s">
        <v>229</v>
      </c>
      <c r="H14" s="420"/>
      <c r="I14" s="420"/>
      <c r="J14" s="420"/>
      <c r="K14" s="420"/>
    </row>
    <row r="15" spans="3:11" ht="15.6" x14ac:dyDescent="0.3">
      <c r="C15" s="396" t="s">
        <v>98</v>
      </c>
      <c r="D15" s="396"/>
      <c r="E15" s="396"/>
      <c r="F15" s="396"/>
      <c r="G15" s="420" t="s">
        <v>228</v>
      </c>
      <c r="H15" s="420"/>
      <c r="I15" s="420"/>
      <c r="J15" s="420"/>
      <c r="K15" s="420"/>
    </row>
    <row r="16" spans="3:11" ht="15.6" x14ac:dyDescent="0.3">
      <c r="C16" s="396" t="s">
        <v>99</v>
      </c>
      <c r="D16" s="396"/>
      <c r="E16" s="396"/>
      <c r="F16" s="396"/>
      <c r="G16" s="424">
        <v>169005</v>
      </c>
      <c r="H16" s="424"/>
      <c r="I16" s="424"/>
      <c r="J16" s="424"/>
      <c r="K16" s="424"/>
    </row>
    <row r="17" spans="3:12" ht="15.6" x14ac:dyDescent="0.3">
      <c r="C17" s="396" t="s">
        <v>101</v>
      </c>
      <c r="D17" s="396"/>
      <c r="E17" s="396"/>
      <c r="F17" s="396"/>
      <c r="G17" s="10"/>
      <c r="H17" s="10"/>
      <c r="I17" s="10"/>
      <c r="J17" s="10"/>
      <c r="K17" s="10"/>
    </row>
    <row r="18" spans="3:12" ht="15.6" x14ac:dyDescent="0.3">
      <c r="C18" s="10"/>
      <c r="D18" s="92" t="s">
        <v>102</v>
      </c>
      <c r="E18" s="93" t="s">
        <v>227</v>
      </c>
      <c r="F18" s="37"/>
      <c r="G18" s="90" t="s">
        <v>103</v>
      </c>
      <c r="H18" s="91" t="s">
        <v>226</v>
      </c>
      <c r="I18" s="10"/>
      <c r="J18" s="92" t="s">
        <v>104</v>
      </c>
      <c r="K18" s="93" t="s">
        <v>225</v>
      </c>
    </row>
    <row r="19" spans="3:12" x14ac:dyDescent="0.3">
      <c r="C19" s="10"/>
      <c r="D19" s="10"/>
      <c r="E19" s="10"/>
      <c r="F19" s="10"/>
      <c r="G19" s="10"/>
      <c r="H19" s="10"/>
      <c r="I19" s="10"/>
      <c r="J19" s="10"/>
      <c r="K19" s="10"/>
    </row>
    <row r="20" spans="3:12" ht="15.6" x14ac:dyDescent="0.3">
      <c r="C20" s="35" t="s">
        <v>105</v>
      </c>
      <c r="D20" s="10"/>
      <c r="E20" s="10"/>
      <c r="F20" s="10"/>
      <c r="G20" s="10"/>
      <c r="H20" s="10"/>
      <c r="I20" s="10"/>
      <c r="J20" s="10"/>
      <c r="K20" s="10"/>
    </row>
    <row r="21" spans="3:12" ht="15.6" x14ac:dyDescent="0.3">
      <c r="C21" s="396" t="s">
        <v>106</v>
      </c>
      <c r="D21" s="396"/>
      <c r="E21" s="396"/>
      <c r="F21" s="420" t="s">
        <v>224</v>
      </c>
      <c r="G21" s="420"/>
      <c r="H21" s="420"/>
      <c r="I21" s="420"/>
      <c r="J21" s="420"/>
      <c r="K21" s="420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6" t="s">
        <v>107</v>
      </c>
      <c r="D24" s="396"/>
      <c r="E24" s="396"/>
      <c r="F24" s="419" t="s">
        <v>223</v>
      </c>
      <c r="G24" s="419"/>
      <c r="H24" s="419"/>
      <c r="I24" s="419"/>
      <c r="J24" s="419"/>
      <c r="K24" s="419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420" t="s">
        <v>222</v>
      </c>
      <c r="G27" s="420"/>
      <c r="H27" s="420"/>
      <c r="I27" s="420"/>
      <c r="J27" s="420"/>
      <c r="K27" s="420"/>
    </row>
    <row r="28" spans="3:12" x14ac:dyDescent="0.3">
      <c r="C28" s="38"/>
      <c r="D28" s="10"/>
      <c r="E28" s="10"/>
      <c r="F28" s="38" t="s">
        <v>112</v>
      </c>
      <c r="G28" s="10"/>
      <c r="H28" s="10"/>
      <c r="I28" s="10"/>
      <c r="J28" s="10"/>
      <c r="K28" s="10"/>
    </row>
    <row r="29" spans="3:12" x14ac:dyDescent="0.3">
      <c r="C29" s="38"/>
      <c r="D29" s="10"/>
      <c r="E29" s="10"/>
      <c r="F29" s="38"/>
      <c r="G29" s="10"/>
      <c r="H29" s="10"/>
      <c r="I29" s="10"/>
      <c r="J29" s="10"/>
      <c r="K29" s="10"/>
    </row>
    <row r="30" spans="3:12" ht="15.6" x14ac:dyDescent="0.3">
      <c r="C30" s="396" t="s">
        <v>110</v>
      </c>
      <c r="D30" s="396"/>
      <c r="E30" s="396"/>
      <c r="F30" s="420" t="s">
        <v>221</v>
      </c>
      <c r="G30" s="420"/>
      <c r="H30" s="420"/>
      <c r="I30" s="420"/>
      <c r="J30" s="420"/>
      <c r="K30" s="420"/>
    </row>
    <row r="31" spans="3:12" x14ac:dyDescent="0.3">
      <c r="C31" s="38"/>
      <c r="D31" s="10"/>
      <c r="E31" s="10"/>
      <c r="F31" s="38" t="s">
        <v>111</v>
      </c>
      <c r="G31" s="10"/>
      <c r="H31" s="10"/>
      <c r="I31" s="10"/>
      <c r="J31" s="10"/>
      <c r="K31" s="10"/>
    </row>
    <row r="32" spans="3:12" x14ac:dyDescent="0.3">
      <c r="C32" s="10"/>
      <c r="D32" s="10"/>
      <c r="E32" s="10"/>
      <c r="F32" s="10"/>
      <c r="G32" s="10"/>
      <c r="H32" s="10"/>
      <c r="I32" s="10"/>
      <c r="J32" s="10"/>
      <c r="K32" s="10"/>
    </row>
    <row r="33" spans="3:11" ht="15.6" x14ac:dyDescent="0.3">
      <c r="C33" s="35" t="s">
        <v>141</v>
      </c>
      <c r="D33" s="10"/>
      <c r="E33" s="10"/>
      <c r="F33" s="10"/>
      <c r="G33" s="10"/>
      <c r="H33" s="10"/>
      <c r="I33" s="10"/>
      <c r="J33" s="10"/>
      <c r="K33" s="10"/>
    </row>
    <row r="34" spans="3:11" ht="15.6" x14ac:dyDescent="0.3">
      <c r="C34" s="421" t="s">
        <v>142</v>
      </c>
      <c r="D34" s="421"/>
      <c r="E34" s="421"/>
      <c r="F34" s="421"/>
      <c r="G34" s="415" t="s">
        <v>220</v>
      </c>
      <c r="H34" s="415"/>
      <c r="I34" s="415"/>
      <c r="J34" s="415"/>
      <c r="K34" s="415"/>
    </row>
    <row r="35" spans="3:11" ht="15" customHeight="1" x14ac:dyDescent="0.3">
      <c r="C35" s="38"/>
      <c r="D35" s="10"/>
      <c r="E35" s="10"/>
      <c r="F35" s="10"/>
      <c r="G35" s="422" t="s">
        <v>146</v>
      </c>
      <c r="H35" s="422"/>
      <c r="I35" s="422"/>
      <c r="J35" s="422"/>
      <c r="K35" s="422"/>
    </row>
    <row r="36" spans="3:11" ht="15.6" x14ac:dyDescent="0.3">
      <c r="C36" s="421" t="s">
        <v>144</v>
      </c>
      <c r="D36" s="421"/>
      <c r="E36" s="421"/>
      <c r="F36" s="421"/>
      <c r="G36" s="415" t="s">
        <v>219</v>
      </c>
      <c r="H36" s="415"/>
      <c r="I36" s="415"/>
      <c r="J36" s="415"/>
      <c r="K36" s="415"/>
    </row>
    <row r="37" spans="3:11" ht="15" customHeight="1" x14ac:dyDescent="0.3">
      <c r="C37" s="38"/>
      <c r="D37" s="10"/>
      <c r="E37" s="10"/>
      <c r="F37" s="10"/>
      <c r="G37" s="418" t="s">
        <v>145</v>
      </c>
      <c r="H37" s="418"/>
      <c r="I37" s="418"/>
      <c r="J37" s="418"/>
      <c r="K37" s="418"/>
    </row>
    <row r="38" spans="3:11" x14ac:dyDescent="0.3">
      <c r="C38" s="38"/>
      <c r="D38" s="10"/>
      <c r="E38" s="10"/>
      <c r="F38" s="10"/>
      <c r="G38" s="40"/>
      <c r="H38" s="40"/>
      <c r="I38" s="40"/>
      <c r="J38" s="40"/>
      <c r="K38" s="40"/>
    </row>
    <row r="39" spans="3:11" ht="15.6" x14ac:dyDescent="0.3">
      <c r="C39" s="35" t="s">
        <v>195</v>
      </c>
      <c r="D39" s="10"/>
      <c r="E39" s="10"/>
      <c r="F39" s="10"/>
      <c r="G39" s="10"/>
      <c r="H39" s="10"/>
      <c r="I39" s="10"/>
      <c r="J39" s="10"/>
      <c r="K39" s="10"/>
    </row>
    <row r="40" spans="3:11" x14ac:dyDescent="0.3">
      <c r="C40" s="416" t="s">
        <v>148</v>
      </c>
      <c r="D40" s="416"/>
      <c r="E40" s="99">
        <v>1</v>
      </c>
      <c r="F40" s="10"/>
      <c r="G40" s="417" t="s">
        <v>150</v>
      </c>
      <c r="H40" s="417"/>
      <c r="I40" s="417"/>
      <c r="J40" s="91">
        <v>0</v>
      </c>
      <c r="K40" s="96"/>
    </row>
    <row r="41" spans="3:11" x14ac:dyDescent="0.3">
      <c r="C41" s="416" t="s">
        <v>149</v>
      </c>
      <c r="D41" s="416"/>
      <c r="E41" s="99">
        <v>0</v>
      </c>
      <c r="F41" s="10"/>
      <c r="G41" s="417" t="s">
        <v>151</v>
      </c>
      <c r="H41" s="417"/>
      <c r="I41" s="417"/>
      <c r="J41" s="91">
        <v>20</v>
      </c>
      <c r="K41" s="96"/>
    </row>
    <row r="42" spans="3:11" x14ac:dyDescent="0.3">
      <c r="C42" s="97"/>
      <c r="D42" s="97"/>
      <c r="E42" s="96"/>
      <c r="F42" s="10"/>
      <c r="G42" s="41" t="s">
        <v>159</v>
      </c>
      <c r="H42" s="101"/>
      <c r="I42" s="101"/>
      <c r="J42" s="94"/>
      <c r="K42" s="96"/>
    </row>
    <row r="43" spans="3:11" x14ac:dyDescent="0.3">
      <c r="C43" s="416" t="s">
        <v>158</v>
      </c>
      <c r="D43" s="416"/>
      <c r="E43" s="416"/>
      <c r="F43" s="416"/>
      <c r="G43" s="95">
        <v>0</v>
      </c>
      <c r="H43" s="10"/>
      <c r="I43" s="10"/>
      <c r="J43" s="10"/>
      <c r="K43" s="96"/>
    </row>
    <row r="44" spans="3:11" x14ac:dyDescent="0.3">
      <c r="C44" s="97" t="s">
        <v>157</v>
      </c>
      <c r="D44" s="97"/>
      <c r="E44" s="415"/>
      <c r="F44" s="415"/>
      <c r="G44" s="415"/>
      <c r="H44" s="415"/>
      <c r="I44" s="415"/>
      <c r="J44" s="415"/>
      <c r="K44" s="415"/>
    </row>
    <row r="45" spans="3:11" x14ac:dyDescent="0.3">
      <c r="C45" s="97"/>
      <c r="D45" s="97"/>
      <c r="E45" s="90"/>
      <c r="F45" s="10"/>
      <c r="G45" s="10"/>
      <c r="H45" s="10"/>
      <c r="I45" s="10"/>
      <c r="J45" s="10"/>
      <c r="K45" s="100"/>
    </row>
    <row r="46" spans="3:11" x14ac:dyDescent="0.3">
      <c r="C46" s="413" t="s">
        <v>193</v>
      </c>
      <c r="D46" s="413"/>
      <c r="E46" s="413"/>
      <c r="F46" s="413"/>
      <c r="G46" s="413"/>
      <c r="H46" s="98" t="s">
        <v>218</v>
      </c>
      <c r="I46" s="39" t="s">
        <v>156</v>
      </c>
      <c r="J46" s="10"/>
      <c r="K46" s="100"/>
    </row>
    <row r="47" spans="3:11" x14ac:dyDescent="0.3">
      <c r="C47" s="414" t="s">
        <v>192</v>
      </c>
      <c r="D47" s="414"/>
      <c r="E47" s="414"/>
      <c r="F47" s="414"/>
      <c r="G47" s="414"/>
      <c r="H47" s="99" t="s">
        <v>218</v>
      </c>
      <c r="I47" s="39" t="s">
        <v>156</v>
      </c>
      <c r="J47" s="10"/>
      <c r="K47" s="100"/>
    </row>
    <row r="48" spans="3:11" x14ac:dyDescent="0.3">
      <c r="C48" s="414" t="s">
        <v>155</v>
      </c>
      <c r="D48" s="414"/>
      <c r="E48" s="414"/>
      <c r="F48" s="414"/>
      <c r="G48" s="414"/>
      <c r="H48" s="99" t="s">
        <v>218</v>
      </c>
      <c r="I48" s="39" t="s">
        <v>156</v>
      </c>
      <c r="J48" s="10"/>
      <c r="K48" s="100"/>
    </row>
    <row r="49" spans="3:11" ht="15.6" x14ac:dyDescent="0.3">
      <c r="C49" s="36"/>
      <c r="D49" s="10"/>
      <c r="E49" s="10"/>
      <c r="F49" s="10"/>
      <c r="G49" s="10"/>
      <c r="H49" s="101"/>
      <c r="I49" s="10"/>
      <c r="J49" s="10"/>
      <c r="K49" s="10"/>
    </row>
    <row r="50" spans="3:11" ht="15.6" x14ac:dyDescent="0.3">
      <c r="C50" s="35" t="s">
        <v>147</v>
      </c>
      <c r="D50" s="10"/>
      <c r="E50" s="10"/>
      <c r="F50" s="10"/>
      <c r="G50" s="10"/>
      <c r="H50" s="10"/>
      <c r="I50" s="10"/>
      <c r="J50" s="10"/>
      <c r="K50" s="10"/>
    </row>
    <row r="51" spans="3:11" ht="15.6" x14ac:dyDescent="0.3">
      <c r="C51" s="37"/>
      <c r="D51" s="10"/>
      <c r="E51" s="10"/>
      <c r="F51" s="10"/>
      <c r="G51" s="10"/>
      <c r="H51" s="10"/>
      <c r="I51" s="10"/>
      <c r="J51" s="10"/>
      <c r="K51" s="10"/>
    </row>
    <row r="52" spans="3:11" x14ac:dyDescent="0.3">
      <c r="C52" s="415" t="s">
        <v>217</v>
      </c>
      <c r="D52" s="415"/>
      <c r="E52" s="415"/>
      <c r="F52" s="415"/>
      <c r="G52" s="415"/>
      <c r="H52" s="415"/>
      <c r="I52" s="415"/>
      <c r="J52" s="415"/>
      <c r="K52" s="415"/>
    </row>
    <row r="53" spans="3:11" x14ac:dyDescent="0.3">
      <c r="C53" s="10"/>
      <c r="D53" s="10"/>
      <c r="E53" s="10"/>
      <c r="F53" s="10"/>
      <c r="G53" s="10"/>
      <c r="H53" s="10"/>
      <c r="I53" s="10"/>
      <c r="J53" s="10"/>
      <c r="K53" s="10"/>
    </row>
  </sheetData>
  <sheetProtection selectLockedCells="1" selectUnlockedCells="1"/>
  <mergeCells count="43">
    <mergeCell ref="C8:E8"/>
    <mergeCell ref="F8:K8"/>
    <mergeCell ref="C1:K1"/>
    <mergeCell ref="C4:K4"/>
    <mergeCell ref="C5:K5"/>
    <mergeCell ref="C7:E7"/>
    <mergeCell ref="F7:K7"/>
    <mergeCell ref="C21:E21"/>
    <mergeCell ref="F21:K21"/>
    <mergeCell ref="C9:E9"/>
    <mergeCell ref="F9:K9"/>
    <mergeCell ref="C12:F12"/>
    <mergeCell ref="G12:K12"/>
    <mergeCell ref="G13:K13"/>
    <mergeCell ref="C14:F14"/>
    <mergeCell ref="G14:K14"/>
    <mergeCell ref="C15:F15"/>
    <mergeCell ref="G15:K15"/>
    <mergeCell ref="C16:F16"/>
    <mergeCell ref="G16:K16"/>
    <mergeCell ref="C17:F17"/>
    <mergeCell ref="G37:K37"/>
    <mergeCell ref="C24:E24"/>
    <mergeCell ref="F24:K24"/>
    <mergeCell ref="C27:E27"/>
    <mergeCell ref="F27:K27"/>
    <mergeCell ref="C30:E30"/>
    <mergeCell ref="F30:K30"/>
    <mergeCell ref="C34:F34"/>
    <mergeCell ref="G34:K34"/>
    <mergeCell ref="G35:K35"/>
    <mergeCell ref="C36:F36"/>
    <mergeCell ref="G36:K36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1"/>
  <sheetViews>
    <sheetView workbookViewId="0">
      <selection activeCell="A3" sqref="A3:A5"/>
    </sheetView>
  </sheetViews>
  <sheetFormatPr defaultRowHeight="14.4" x14ac:dyDescent="0.3"/>
  <cols>
    <col min="3" max="3" width="10" customWidth="1"/>
    <col min="4" max="4" width="9.44140625" customWidth="1"/>
    <col min="5" max="5" width="10.6640625" customWidth="1"/>
    <col min="7" max="7" width="8" customWidth="1"/>
    <col min="8" max="8" width="10.33203125" customWidth="1"/>
    <col min="9" max="9" width="11.33203125" customWidth="1"/>
  </cols>
  <sheetData>
    <row r="1" spans="1:11" x14ac:dyDescent="0.3">
      <c r="A1" s="635" t="s">
        <v>180</v>
      </c>
      <c r="B1" s="636"/>
      <c r="C1" s="636"/>
      <c r="D1" s="636"/>
      <c r="E1" s="636"/>
      <c r="F1" s="636"/>
      <c r="G1" s="636"/>
      <c r="H1" s="636"/>
      <c r="I1" s="636"/>
    </row>
    <row r="2" spans="1:11" ht="15" thickBot="1" x14ac:dyDescent="0.35">
      <c r="C2" s="4"/>
      <c r="E2" s="4"/>
      <c r="F2" s="4"/>
      <c r="H2" s="4"/>
      <c r="I2" s="4"/>
    </row>
    <row r="3" spans="1:11" ht="26.25" customHeight="1" x14ac:dyDescent="0.3">
      <c r="A3" s="640" t="s">
        <v>196</v>
      </c>
      <c r="B3" s="505" t="s">
        <v>7</v>
      </c>
      <c r="C3" s="506"/>
      <c r="D3" s="606" t="s">
        <v>26</v>
      </c>
      <c r="E3" s="583"/>
      <c r="F3" s="583"/>
      <c r="G3" s="637" t="s">
        <v>167</v>
      </c>
      <c r="H3" s="638"/>
      <c r="I3" s="639"/>
      <c r="J3" s="24"/>
    </row>
    <row r="4" spans="1:11" ht="15" customHeight="1" x14ac:dyDescent="0.3">
      <c r="A4" s="641"/>
      <c r="B4" s="507"/>
      <c r="C4" s="508"/>
      <c r="D4" s="528" t="s">
        <v>21</v>
      </c>
      <c r="E4" s="478" t="s">
        <v>22</v>
      </c>
      <c r="F4" s="645" t="s">
        <v>25</v>
      </c>
      <c r="G4" s="644" t="s">
        <v>23</v>
      </c>
      <c r="H4" s="478" t="s">
        <v>24</v>
      </c>
      <c r="I4" s="633" t="s">
        <v>25</v>
      </c>
      <c r="J4" s="24"/>
    </row>
    <row r="5" spans="1:11" ht="33.75" customHeight="1" thickBot="1" x14ac:dyDescent="0.35">
      <c r="A5" s="642"/>
      <c r="B5" s="475"/>
      <c r="C5" s="477"/>
      <c r="D5" s="521"/>
      <c r="E5" s="643"/>
      <c r="F5" s="646"/>
      <c r="G5" s="602"/>
      <c r="H5" s="492"/>
      <c r="I5" s="634"/>
      <c r="J5" s="24"/>
    </row>
    <row r="6" spans="1:11" x14ac:dyDescent="0.3">
      <c r="A6" s="79">
        <v>1</v>
      </c>
      <c r="B6" s="472" t="s">
        <v>0</v>
      </c>
      <c r="C6" s="474"/>
      <c r="D6" s="235">
        <v>5</v>
      </c>
      <c r="E6" s="291">
        <v>0</v>
      </c>
      <c r="F6" s="292">
        <v>5</v>
      </c>
      <c r="G6" s="293">
        <v>100</v>
      </c>
      <c r="H6" s="236">
        <v>7</v>
      </c>
      <c r="I6" s="294">
        <v>107</v>
      </c>
      <c r="J6" s="24"/>
    </row>
    <row r="7" spans="1:11" x14ac:dyDescent="0.3">
      <c r="A7" s="137">
        <v>2</v>
      </c>
      <c r="B7" s="420" t="s">
        <v>1</v>
      </c>
      <c r="C7" s="420"/>
      <c r="D7" s="240">
        <v>20</v>
      </c>
      <c r="E7" s="295">
        <v>0</v>
      </c>
      <c r="F7" s="296">
        <v>20</v>
      </c>
      <c r="G7" s="243">
        <v>260</v>
      </c>
      <c r="H7" s="241">
        <v>16</v>
      </c>
      <c r="I7" s="297">
        <v>276</v>
      </c>
      <c r="J7" s="139"/>
    </row>
    <row r="8" spans="1:11" x14ac:dyDescent="0.3">
      <c r="A8" s="482">
        <v>3</v>
      </c>
      <c r="B8" s="528" t="s">
        <v>2</v>
      </c>
      <c r="C8" s="78" t="s">
        <v>181</v>
      </c>
      <c r="D8" s="245">
        <v>18</v>
      </c>
      <c r="E8" s="298" t="s">
        <v>304</v>
      </c>
      <c r="F8" s="299">
        <v>18</v>
      </c>
      <c r="G8" s="257">
        <v>136</v>
      </c>
      <c r="H8" s="298" t="s">
        <v>304</v>
      </c>
      <c r="I8" s="300">
        <v>136</v>
      </c>
      <c r="J8" s="24"/>
    </row>
    <row r="9" spans="1:11" x14ac:dyDescent="0.3">
      <c r="A9" s="483"/>
      <c r="B9" s="529"/>
      <c r="C9" s="3" t="s">
        <v>182</v>
      </c>
      <c r="D9" s="245">
        <v>8</v>
      </c>
      <c r="E9" s="298" t="s">
        <v>304</v>
      </c>
      <c r="F9" s="301">
        <v>8</v>
      </c>
      <c r="G9" s="257">
        <v>67</v>
      </c>
      <c r="H9" s="298" t="s">
        <v>304</v>
      </c>
      <c r="I9" s="300">
        <v>67</v>
      </c>
      <c r="J9" s="24"/>
    </row>
    <row r="10" spans="1:11" x14ac:dyDescent="0.3">
      <c r="A10" s="80">
        <v>4</v>
      </c>
      <c r="B10" s="397" t="s">
        <v>3</v>
      </c>
      <c r="C10" s="399"/>
      <c r="D10" s="252">
        <v>40</v>
      </c>
      <c r="E10" s="253">
        <v>1</v>
      </c>
      <c r="F10" s="302">
        <v>41</v>
      </c>
      <c r="G10" s="279">
        <v>744</v>
      </c>
      <c r="H10" s="253">
        <v>4</v>
      </c>
      <c r="I10" s="303">
        <v>748</v>
      </c>
      <c r="J10" s="24"/>
    </row>
    <row r="11" spans="1:11" x14ac:dyDescent="0.3">
      <c r="A11" s="80">
        <v>5</v>
      </c>
      <c r="B11" s="397" t="s">
        <v>4</v>
      </c>
      <c r="C11" s="399"/>
      <c r="D11" s="245">
        <v>8</v>
      </c>
      <c r="E11" s="246">
        <v>0</v>
      </c>
      <c r="F11" s="301">
        <v>8</v>
      </c>
      <c r="G11" s="304">
        <v>180</v>
      </c>
      <c r="H11" s="246">
        <v>16</v>
      </c>
      <c r="I11" s="300">
        <v>196</v>
      </c>
      <c r="J11" s="24"/>
    </row>
    <row r="12" spans="1:11" s="195" customFormat="1" ht="14.25" customHeight="1" x14ac:dyDescent="0.3">
      <c r="A12" s="488">
        <v>6</v>
      </c>
      <c r="B12" s="530" t="s">
        <v>9</v>
      </c>
      <c r="C12" s="190" t="s">
        <v>73</v>
      </c>
      <c r="D12" s="258">
        <v>8</v>
      </c>
      <c r="E12" s="259"/>
      <c r="F12" s="263">
        <v>8</v>
      </c>
      <c r="G12" s="261">
        <v>250</v>
      </c>
      <c r="H12" s="259"/>
      <c r="I12" s="305">
        <v>250</v>
      </c>
      <c r="J12" s="196"/>
      <c r="K12" s="199"/>
    </row>
    <row r="13" spans="1:11" s="195" customFormat="1" ht="14.25" customHeight="1" x14ac:dyDescent="0.3">
      <c r="A13" s="489"/>
      <c r="B13" s="531"/>
      <c r="C13" s="190" t="s">
        <v>74</v>
      </c>
      <c r="D13" s="306">
        <v>12</v>
      </c>
      <c r="E13" s="231">
        <v>3</v>
      </c>
      <c r="F13" s="263">
        <v>15</v>
      </c>
      <c r="G13" s="261">
        <v>120</v>
      </c>
      <c r="H13" s="259">
        <v>18</v>
      </c>
      <c r="I13" s="305">
        <v>138</v>
      </c>
      <c r="J13" s="196"/>
    </row>
    <row r="14" spans="1:11" x14ac:dyDescent="0.3">
      <c r="A14" s="80">
        <v>7</v>
      </c>
      <c r="B14" s="397" t="s">
        <v>5</v>
      </c>
      <c r="C14" s="399"/>
      <c r="D14" s="252">
        <v>8</v>
      </c>
      <c r="E14" s="253">
        <v>1</v>
      </c>
      <c r="F14" s="302">
        <v>9</v>
      </c>
      <c r="G14" s="279">
        <v>233</v>
      </c>
      <c r="H14" s="253">
        <v>46</v>
      </c>
      <c r="I14" s="303">
        <v>279</v>
      </c>
    </row>
    <row r="15" spans="1:11" x14ac:dyDescent="0.3">
      <c r="A15" s="482">
        <v>8</v>
      </c>
      <c r="B15" s="528" t="s">
        <v>6</v>
      </c>
      <c r="C15" s="78" t="s">
        <v>184</v>
      </c>
      <c r="D15" s="252">
        <v>4</v>
      </c>
      <c r="E15" s="307">
        <v>0</v>
      </c>
      <c r="F15" s="308">
        <v>4</v>
      </c>
      <c r="G15" s="309">
        <v>194</v>
      </c>
      <c r="H15" s="253">
        <v>0</v>
      </c>
      <c r="I15" s="310">
        <v>194</v>
      </c>
    </row>
    <row r="16" spans="1:11" x14ac:dyDescent="0.3">
      <c r="A16" s="483"/>
      <c r="B16" s="529"/>
      <c r="C16" s="3" t="s">
        <v>185</v>
      </c>
      <c r="D16" s="252">
        <v>4</v>
      </c>
      <c r="E16" s="253">
        <v>0</v>
      </c>
      <c r="F16" s="302">
        <v>4</v>
      </c>
      <c r="G16" s="279">
        <v>107</v>
      </c>
      <c r="H16" s="253">
        <v>0</v>
      </c>
      <c r="I16" s="303">
        <v>107</v>
      </c>
      <c r="J16" s="24"/>
    </row>
    <row r="17" spans="1:13" x14ac:dyDescent="0.3">
      <c r="A17" s="490">
        <v>9</v>
      </c>
      <c r="B17" s="526" t="s">
        <v>8</v>
      </c>
      <c r="C17" s="6" t="s">
        <v>43</v>
      </c>
      <c r="D17" s="311">
        <v>7</v>
      </c>
      <c r="E17" s="312">
        <v>4</v>
      </c>
      <c r="F17" s="313">
        <v>11</v>
      </c>
      <c r="G17" s="314">
        <v>192</v>
      </c>
      <c r="H17" s="312">
        <v>173</v>
      </c>
      <c r="I17" s="315">
        <v>365</v>
      </c>
      <c r="J17" s="24"/>
    </row>
    <row r="18" spans="1:13" ht="15" thickBot="1" x14ac:dyDescent="0.35">
      <c r="A18" s="491"/>
      <c r="B18" s="618"/>
      <c r="C18" s="13" t="s">
        <v>44</v>
      </c>
      <c r="D18" s="316">
        <v>7</v>
      </c>
      <c r="E18" s="317">
        <v>3</v>
      </c>
      <c r="F18" s="318">
        <v>10</v>
      </c>
      <c r="G18" s="319">
        <v>190</v>
      </c>
      <c r="H18" s="317">
        <v>169</v>
      </c>
      <c r="I18" s="320">
        <v>359</v>
      </c>
      <c r="J18" s="24"/>
    </row>
    <row r="19" spans="1:13" ht="30.75" customHeight="1" thickBot="1" x14ac:dyDescent="0.35">
      <c r="A19" s="22" t="s">
        <v>71</v>
      </c>
      <c r="B19" s="616" t="s">
        <v>191</v>
      </c>
      <c r="C19" s="617"/>
      <c r="D19" s="265">
        <f t="shared" ref="D19:I19" si="0">SUM(D6:D18)</f>
        <v>149</v>
      </c>
      <c r="E19" s="265">
        <f t="shared" si="0"/>
        <v>12</v>
      </c>
      <c r="F19" s="265">
        <f t="shared" si="0"/>
        <v>161</v>
      </c>
      <c r="G19" s="265">
        <f t="shared" si="0"/>
        <v>2773</v>
      </c>
      <c r="H19" s="265">
        <f t="shared" si="0"/>
        <v>449</v>
      </c>
      <c r="I19" s="265">
        <f t="shared" si="0"/>
        <v>3222</v>
      </c>
      <c r="J19" s="24"/>
    </row>
    <row r="20" spans="1:13" x14ac:dyDescent="0.3">
      <c r="B20" s="4"/>
      <c r="I20" s="29"/>
    </row>
    <row r="21" spans="1:13" s="12" customFormat="1" ht="76.5" customHeight="1" x14ac:dyDescent="0.3">
      <c r="A21" s="631" t="s">
        <v>168</v>
      </c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</row>
  </sheetData>
  <mergeCells count="26">
    <mergeCell ref="A17:A18"/>
    <mergeCell ref="B17:B18"/>
    <mergeCell ref="F4:F5"/>
    <mergeCell ref="A12:A13"/>
    <mergeCell ref="B12:B13"/>
    <mergeCell ref="B6:C6"/>
    <mergeCell ref="B14:C14"/>
    <mergeCell ref="A8:A9"/>
    <mergeCell ref="B8:B9"/>
    <mergeCell ref="A15:A16"/>
    <mergeCell ref="A21:M21"/>
    <mergeCell ref="H4:H5"/>
    <mergeCell ref="I4:I5"/>
    <mergeCell ref="A1:I1"/>
    <mergeCell ref="G3:I3"/>
    <mergeCell ref="D3:F3"/>
    <mergeCell ref="A3:A5"/>
    <mergeCell ref="B3:C5"/>
    <mergeCell ref="D4:D5"/>
    <mergeCell ref="E4:E5"/>
    <mergeCell ref="G4:G5"/>
    <mergeCell ref="B19:C19"/>
    <mergeCell ref="B7:C7"/>
    <mergeCell ref="B10:C10"/>
    <mergeCell ref="B11:C11"/>
    <mergeCell ref="B15:B16"/>
  </mergeCells>
  <phoneticPr fontId="9" type="noConversion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1"/>
  <sheetViews>
    <sheetView workbookViewId="0">
      <selection activeCell="A3" sqref="A3:A4"/>
    </sheetView>
  </sheetViews>
  <sheetFormatPr defaultRowHeight="14.4" x14ac:dyDescent="0.3"/>
  <cols>
    <col min="1" max="1" width="8.44140625" customWidth="1"/>
    <col min="3" max="3" width="9.88671875" customWidth="1"/>
    <col min="4" max="4" width="12.5546875" customWidth="1"/>
    <col min="5" max="5" width="10.109375" customWidth="1"/>
    <col min="6" max="6" width="10.44140625" customWidth="1"/>
    <col min="7" max="7" width="9" customWidth="1"/>
    <col min="8" max="8" width="8.6640625" customWidth="1"/>
    <col min="9" max="9" width="8.88671875" customWidth="1"/>
    <col min="10" max="10" width="7.5546875" customWidth="1"/>
    <col min="11" max="11" width="7" customWidth="1"/>
    <col min="12" max="12" width="10" customWidth="1"/>
    <col min="13" max="13" width="13.44140625" customWidth="1"/>
    <col min="14" max="14" width="8.88671875" customWidth="1"/>
  </cols>
  <sheetData>
    <row r="1" spans="1:15" x14ac:dyDescent="0.3">
      <c r="A1" s="503" t="s">
        <v>40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5" ht="15" thickBot="1" x14ac:dyDescent="0.35">
      <c r="A2" s="26"/>
      <c r="I2" s="26"/>
      <c r="K2" s="4"/>
      <c r="L2" s="4"/>
      <c r="M2" s="4"/>
      <c r="N2" s="4"/>
    </row>
    <row r="3" spans="1:15" s="4" customFormat="1" ht="27.75" customHeight="1" x14ac:dyDescent="0.3">
      <c r="A3" s="649" t="s">
        <v>196</v>
      </c>
      <c r="B3" s="651" t="s">
        <v>7</v>
      </c>
      <c r="C3" s="651"/>
      <c r="D3" s="647" t="s">
        <v>163</v>
      </c>
      <c r="E3" s="647"/>
      <c r="F3" s="647"/>
      <c r="G3" s="647"/>
      <c r="H3" s="647"/>
      <c r="I3" s="647"/>
      <c r="J3" s="647"/>
      <c r="K3" s="647"/>
      <c r="L3" s="647"/>
      <c r="M3" s="647"/>
      <c r="N3" s="648"/>
      <c r="O3" s="24"/>
    </row>
    <row r="4" spans="1:15" ht="87.75" customHeight="1" thickBot="1" x14ac:dyDescent="0.35">
      <c r="A4" s="650"/>
      <c r="B4" s="652"/>
      <c r="C4" s="652"/>
      <c r="D4" s="34" t="s">
        <v>165</v>
      </c>
      <c r="E4" s="18" t="s">
        <v>35</v>
      </c>
      <c r="F4" s="18" t="s">
        <v>27</v>
      </c>
      <c r="G4" s="18" t="s">
        <v>28</v>
      </c>
      <c r="H4" s="18" t="s">
        <v>29</v>
      </c>
      <c r="I4" s="14" t="s">
        <v>30</v>
      </c>
      <c r="J4" s="18" t="s">
        <v>65</v>
      </c>
      <c r="K4" s="14" t="s">
        <v>31</v>
      </c>
      <c r="L4" s="14" t="s">
        <v>33</v>
      </c>
      <c r="M4" s="18" t="s">
        <v>34</v>
      </c>
      <c r="N4" s="15" t="s">
        <v>32</v>
      </c>
      <c r="O4" s="24"/>
    </row>
    <row r="5" spans="1:15" x14ac:dyDescent="0.3">
      <c r="A5" s="81">
        <v>1</v>
      </c>
      <c r="B5" s="472" t="s">
        <v>0</v>
      </c>
      <c r="C5" s="474"/>
      <c r="D5" s="129" t="s">
        <v>310</v>
      </c>
      <c r="E5" s="129" t="s">
        <v>310</v>
      </c>
      <c r="F5" s="129" t="s">
        <v>209</v>
      </c>
      <c r="G5" s="129" t="s">
        <v>209</v>
      </c>
      <c r="H5" s="129" t="s">
        <v>209</v>
      </c>
      <c r="I5" s="133" t="s">
        <v>310</v>
      </c>
      <c r="J5" s="134" t="s">
        <v>209</v>
      </c>
      <c r="K5" s="133" t="s">
        <v>310</v>
      </c>
      <c r="L5" s="133" t="s">
        <v>209</v>
      </c>
      <c r="M5" s="134" t="s">
        <v>310</v>
      </c>
      <c r="N5" s="135" t="s">
        <v>310</v>
      </c>
      <c r="O5" s="24"/>
    </row>
    <row r="6" spans="1:15" x14ac:dyDescent="0.3">
      <c r="A6" s="137">
        <v>2</v>
      </c>
      <c r="B6" s="420" t="s">
        <v>1</v>
      </c>
      <c r="C6" s="420"/>
      <c r="D6" s="99"/>
      <c r="E6" s="99" t="s">
        <v>310</v>
      </c>
      <c r="F6" s="99" t="s">
        <v>310</v>
      </c>
      <c r="G6" s="99"/>
      <c r="H6" s="99"/>
      <c r="I6" s="99"/>
      <c r="J6" s="99"/>
      <c r="K6" s="99" t="s">
        <v>310</v>
      </c>
      <c r="L6" s="99"/>
      <c r="M6" s="99" t="s">
        <v>310</v>
      </c>
      <c r="N6" s="143"/>
      <c r="O6" s="139"/>
    </row>
    <row r="7" spans="1:15" x14ac:dyDescent="0.3">
      <c r="A7" s="482">
        <v>3</v>
      </c>
      <c r="B7" s="528" t="s">
        <v>2</v>
      </c>
      <c r="C7" s="78" t="s">
        <v>181</v>
      </c>
      <c r="D7" s="128" t="s">
        <v>310</v>
      </c>
      <c r="E7" s="128" t="s">
        <v>310</v>
      </c>
      <c r="F7" s="128" t="s">
        <v>310</v>
      </c>
      <c r="G7" s="128" t="s">
        <v>310</v>
      </c>
      <c r="H7" s="128" t="s">
        <v>310</v>
      </c>
      <c r="I7" s="43"/>
      <c r="J7" s="43"/>
      <c r="K7" s="128" t="s">
        <v>310</v>
      </c>
      <c r="L7" s="128" t="s">
        <v>310</v>
      </c>
      <c r="M7" s="128" t="s">
        <v>310</v>
      </c>
      <c r="N7" s="128" t="s">
        <v>310</v>
      </c>
      <c r="O7" s="24"/>
    </row>
    <row r="8" spans="1:15" x14ac:dyDescent="0.3">
      <c r="A8" s="483"/>
      <c r="B8" s="529"/>
      <c r="C8" s="3" t="s">
        <v>182</v>
      </c>
      <c r="D8" s="128" t="s">
        <v>310</v>
      </c>
      <c r="E8" s="128" t="s">
        <v>310</v>
      </c>
      <c r="F8" s="128" t="s">
        <v>310</v>
      </c>
      <c r="G8" s="128" t="s">
        <v>310</v>
      </c>
      <c r="H8" s="128"/>
      <c r="I8" s="128" t="s">
        <v>310</v>
      </c>
      <c r="J8" s="43"/>
      <c r="K8" s="128"/>
      <c r="L8" s="128"/>
      <c r="M8" s="128" t="s">
        <v>310</v>
      </c>
      <c r="N8" s="145" t="s">
        <v>310</v>
      </c>
      <c r="O8" s="24"/>
    </row>
    <row r="9" spans="1:15" x14ac:dyDescent="0.3">
      <c r="A9" s="80">
        <v>4</v>
      </c>
      <c r="B9" s="397" t="s">
        <v>3</v>
      </c>
      <c r="C9" s="399"/>
      <c r="D9" s="108" t="s">
        <v>321</v>
      </c>
      <c r="E9" s="108" t="s">
        <v>321</v>
      </c>
      <c r="F9" s="108" t="s">
        <v>321</v>
      </c>
      <c r="G9" s="108" t="s">
        <v>321</v>
      </c>
      <c r="H9" s="108"/>
      <c r="I9" s="108"/>
      <c r="J9" s="108"/>
      <c r="K9" s="108"/>
      <c r="L9" s="108" t="s">
        <v>321</v>
      </c>
      <c r="M9" s="108" t="s">
        <v>321</v>
      </c>
      <c r="N9" s="111" t="s">
        <v>321</v>
      </c>
      <c r="O9" s="24"/>
    </row>
    <row r="10" spans="1:15" x14ac:dyDescent="0.3">
      <c r="A10" s="80">
        <v>5</v>
      </c>
      <c r="B10" s="397" t="s">
        <v>4</v>
      </c>
      <c r="C10" s="399"/>
      <c r="D10" s="43" t="s">
        <v>321</v>
      </c>
      <c r="E10" s="43" t="s">
        <v>321</v>
      </c>
      <c r="F10" s="43" t="s">
        <v>321</v>
      </c>
      <c r="G10" s="43"/>
      <c r="H10" s="43"/>
      <c r="I10" s="43"/>
      <c r="J10" s="43"/>
      <c r="K10" s="43"/>
      <c r="L10" s="43"/>
      <c r="M10" s="43" t="s">
        <v>321</v>
      </c>
      <c r="N10" s="44" t="s">
        <v>321</v>
      </c>
      <c r="O10" s="24"/>
    </row>
    <row r="11" spans="1:15" s="195" customFormat="1" ht="14.25" customHeight="1" x14ac:dyDescent="0.3">
      <c r="A11" s="488">
        <v>6</v>
      </c>
      <c r="B11" s="530" t="s">
        <v>9</v>
      </c>
      <c r="C11" s="190" t="s">
        <v>73</v>
      </c>
      <c r="D11" s="192" t="s">
        <v>321</v>
      </c>
      <c r="E11" s="192" t="s">
        <v>321</v>
      </c>
      <c r="F11" s="192" t="s">
        <v>321</v>
      </c>
      <c r="G11" s="192"/>
      <c r="H11" s="192"/>
      <c r="I11" s="192"/>
      <c r="J11" s="192"/>
      <c r="K11" s="192"/>
      <c r="L11" s="192"/>
      <c r="M11" s="192" t="s">
        <v>321</v>
      </c>
      <c r="N11" s="200"/>
      <c r="O11" s="196"/>
    </row>
    <row r="12" spans="1:15" s="195" customFormat="1" ht="14.25" customHeight="1" x14ac:dyDescent="0.3">
      <c r="A12" s="489"/>
      <c r="B12" s="531"/>
      <c r="C12" s="190" t="s">
        <v>74</v>
      </c>
      <c r="D12" s="192" t="s">
        <v>321</v>
      </c>
      <c r="E12" s="192" t="s">
        <v>321</v>
      </c>
      <c r="F12" s="192" t="s">
        <v>321</v>
      </c>
      <c r="G12" s="192" t="s">
        <v>321</v>
      </c>
      <c r="H12" s="192"/>
      <c r="I12" s="192"/>
      <c r="J12" s="192"/>
      <c r="K12" s="192"/>
      <c r="L12" s="192"/>
      <c r="M12" s="192" t="s">
        <v>321</v>
      </c>
      <c r="N12" s="200" t="s">
        <v>321</v>
      </c>
      <c r="O12" s="196"/>
    </row>
    <row r="13" spans="1:15" x14ac:dyDescent="0.3">
      <c r="A13" s="80">
        <v>7</v>
      </c>
      <c r="B13" s="397" t="s">
        <v>5</v>
      </c>
      <c r="C13" s="399"/>
      <c r="D13" s="128" t="s">
        <v>310</v>
      </c>
      <c r="E13" s="128" t="s">
        <v>310</v>
      </c>
      <c r="F13" s="128" t="s">
        <v>310</v>
      </c>
      <c r="G13" s="128" t="s">
        <v>209</v>
      </c>
      <c r="H13" s="128" t="s">
        <v>209</v>
      </c>
      <c r="I13" s="128" t="s">
        <v>209</v>
      </c>
      <c r="J13" s="128" t="s">
        <v>209</v>
      </c>
      <c r="K13" s="128" t="s">
        <v>209</v>
      </c>
      <c r="L13" s="128" t="s">
        <v>310</v>
      </c>
      <c r="M13" s="128" t="s">
        <v>310</v>
      </c>
      <c r="N13" s="145" t="s">
        <v>310</v>
      </c>
      <c r="O13" s="24"/>
    </row>
    <row r="14" spans="1:15" x14ac:dyDescent="0.3">
      <c r="A14" s="482">
        <v>8</v>
      </c>
      <c r="B14" s="528" t="s">
        <v>6</v>
      </c>
      <c r="C14" s="78" t="s">
        <v>188</v>
      </c>
      <c r="D14" s="153" t="s">
        <v>310</v>
      </c>
      <c r="E14" s="153" t="s">
        <v>310</v>
      </c>
      <c r="F14" s="153" t="s">
        <v>310</v>
      </c>
      <c r="G14" s="126"/>
      <c r="H14" s="153"/>
      <c r="I14" s="153"/>
      <c r="J14" s="126"/>
      <c r="K14" s="126"/>
      <c r="L14" s="153"/>
      <c r="M14" s="153" t="s">
        <v>310</v>
      </c>
      <c r="N14" s="154"/>
      <c r="O14" s="24"/>
    </row>
    <row r="15" spans="1:15" x14ac:dyDescent="0.3">
      <c r="A15" s="483"/>
      <c r="B15" s="529"/>
      <c r="C15" s="3" t="s">
        <v>186</v>
      </c>
      <c r="D15" s="153" t="s">
        <v>310</v>
      </c>
      <c r="E15" s="153" t="s">
        <v>310</v>
      </c>
      <c r="F15" s="153" t="s">
        <v>310</v>
      </c>
      <c r="G15" s="126"/>
      <c r="H15" s="126"/>
      <c r="I15" s="126"/>
      <c r="J15" s="126"/>
      <c r="K15" s="126"/>
      <c r="L15" s="153"/>
      <c r="M15" s="153" t="s">
        <v>310</v>
      </c>
      <c r="N15" s="154"/>
      <c r="O15" s="24"/>
    </row>
    <row r="16" spans="1:15" x14ac:dyDescent="0.3">
      <c r="A16" s="490">
        <v>9</v>
      </c>
      <c r="B16" s="526" t="s">
        <v>8</v>
      </c>
      <c r="C16" s="6" t="s">
        <v>43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24"/>
    </row>
    <row r="17" spans="1:15" ht="15" thickBot="1" x14ac:dyDescent="0.35">
      <c r="A17" s="491"/>
      <c r="B17" s="527"/>
      <c r="C17" s="31" t="s">
        <v>44</v>
      </c>
      <c r="D17" s="364" t="s">
        <v>310</v>
      </c>
      <c r="E17" s="217" t="s">
        <v>310</v>
      </c>
      <c r="F17" s="364" t="s">
        <v>310</v>
      </c>
      <c r="G17" s="364" t="s">
        <v>310</v>
      </c>
      <c r="H17" s="364"/>
      <c r="I17" s="364"/>
      <c r="J17" s="364"/>
      <c r="K17" s="364" t="s">
        <v>310</v>
      </c>
      <c r="L17" s="364" t="s">
        <v>310</v>
      </c>
      <c r="M17" s="364" t="s">
        <v>310</v>
      </c>
      <c r="N17" s="367" t="s">
        <v>310</v>
      </c>
      <c r="O17" s="24"/>
    </row>
    <row r="18" spans="1:15" ht="30" customHeight="1" thickBot="1" x14ac:dyDescent="0.35">
      <c r="A18" s="30" t="s">
        <v>71</v>
      </c>
      <c r="B18" s="492" t="s">
        <v>191</v>
      </c>
      <c r="C18" s="493"/>
      <c r="D18" s="63"/>
      <c r="E18" s="64"/>
      <c r="F18" s="63"/>
      <c r="G18" s="63"/>
      <c r="H18" s="63"/>
      <c r="I18" s="63"/>
      <c r="J18" s="63"/>
      <c r="K18" s="63"/>
      <c r="L18" s="63"/>
      <c r="M18" s="63"/>
      <c r="N18" s="65"/>
      <c r="O18" s="24"/>
    </row>
    <row r="19" spans="1:15" x14ac:dyDescent="0.3">
      <c r="M19" s="29"/>
      <c r="N19" s="29"/>
    </row>
    <row r="20" spans="1:15" s="12" customFormat="1" x14ac:dyDescent="0.3">
      <c r="A20" s="12" t="s">
        <v>164</v>
      </c>
    </row>
    <row r="21" spans="1:15" s="12" customFormat="1" x14ac:dyDescent="0.3">
      <c r="A21" s="12" t="s">
        <v>166</v>
      </c>
    </row>
  </sheetData>
  <mergeCells count="18">
    <mergeCell ref="B18:C18"/>
    <mergeCell ref="B9:C9"/>
    <mergeCell ref="B10:C10"/>
    <mergeCell ref="A16:A17"/>
    <mergeCell ref="B16:B17"/>
    <mergeCell ref="B13:C13"/>
    <mergeCell ref="A11:A12"/>
    <mergeCell ref="B11:B12"/>
    <mergeCell ref="B7:B8"/>
    <mergeCell ref="A7:A8"/>
    <mergeCell ref="A14:A15"/>
    <mergeCell ref="B14:B15"/>
    <mergeCell ref="A1:N1"/>
    <mergeCell ref="D3:N3"/>
    <mergeCell ref="A3:A4"/>
    <mergeCell ref="B3:C4"/>
    <mergeCell ref="B5:C5"/>
    <mergeCell ref="B6:C6"/>
  </mergeCells>
  <phoneticPr fontId="9" type="noConversion"/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26"/>
  <sheetViews>
    <sheetView zoomScaleNormal="100" workbookViewId="0">
      <selection activeCell="A3" sqref="A3:A4"/>
    </sheetView>
  </sheetViews>
  <sheetFormatPr defaultRowHeight="14.4" x14ac:dyDescent="0.3"/>
  <cols>
    <col min="1" max="1" width="8.44140625" customWidth="1"/>
    <col min="3" max="3" width="9.88671875" customWidth="1"/>
    <col min="4" max="4" width="11.88671875" customWidth="1"/>
    <col min="5" max="5" width="9.6640625" customWidth="1"/>
    <col min="6" max="6" width="10.33203125" customWidth="1"/>
    <col min="7" max="7" width="12" customWidth="1"/>
    <col min="8" max="8" width="10" customWidth="1"/>
    <col min="9" max="9" width="14.33203125" customWidth="1"/>
    <col min="10" max="10" width="13.5546875" customWidth="1"/>
    <col min="12" max="12" width="11.6640625" style="155" bestFit="1" customWidth="1"/>
  </cols>
  <sheetData>
    <row r="1" spans="1:13" x14ac:dyDescent="0.3">
      <c r="A1" s="503" t="s">
        <v>41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13" ht="15" thickBot="1" x14ac:dyDescent="0.35">
      <c r="D2" s="26"/>
      <c r="E2" s="26"/>
      <c r="H2" s="26"/>
      <c r="I2" s="26"/>
      <c r="J2" s="26"/>
      <c r="K2" s="26"/>
    </row>
    <row r="3" spans="1:13" s="1" customFormat="1" ht="14.25" customHeight="1" x14ac:dyDescent="0.3">
      <c r="A3" s="509" t="s">
        <v>196</v>
      </c>
      <c r="B3" s="505" t="s">
        <v>7</v>
      </c>
      <c r="C3" s="506"/>
      <c r="D3" s="654" t="s">
        <v>169</v>
      </c>
      <c r="E3" s="621" t="s">
        <v>88</v>
      </c>
      <c r="F3" s="621" t="s">
        <v>89</v>
      </c>
      <c r="G3" s="621" t="s">
        <v>90</v>
      </c>
      <c r="H3" s="512" t="s">
        <v>91</v>
      </c>
      <c r="I3" s="603" t="s">
        <v>92</v>
      </c>
      <c r="J3" s="603" t="s">
        <v>176</v>
      </c>
      <c r="K3" s="507" t="s">
        <v>93</v>
      </c>
      <c r="L3" s="653" t="s">
        <v>20</v>
      </c>
      <c r="M3" s="11"/>
    </row>
    <row r="4" spans="1:13" s="1" customFormat="1" ht="33" customHeight="1" thickBot="1" x14ac:dyDescent="0.35">
      <c r="A4" s="511"/>
      <c r="B4" s="475"/>
      <c r="C4" s="477"/>
      <c r="D4" s="655"/>
      <c r="E4" s="620"/>
      <c r="F4" s="620"/>
      <c r="G4" s="622"/>
      <c r="H4" s="512"/>
      <c r="I4" s="513"/>
      <c r="J4" s="513"/>
      <c r="K4" s="507"/>
      <c r="L4" s="653"/>
      <c r="M4" s="11"/>
    </row>
    <row r="5" spans="1:13" x14ac:dyDescent="0.3">
      <c r="A5" s="84">
        <v>1</v>
      </c>
      <c r="B5" s="472" t="s">
        <v>0</v>
      </c>
      <c r="C5" s="474"/>
      <c r="D5" s="321">
        <v>310061.14</v>
      </c>
      <c r="E5" s="235">
        <v>65.5</v>
      </c>
      <c r="F5" s="235"/>
      <c r="G5" s="322"/>
      <c r="H5" s="322"/>
      <c r="I5" s="235">
        <v>8.07</v>
      </c>
      <c r="J5" s="235">
        <v>26.43</v>
      </c>
      <c r="K5" s="291"/>
      <c r="L5" s="245">
        <f>SUM(E5:K5)</f>
        <v>100</v>
      </c>
      <c r="M5" s="4"/>
    </row>
    <row r="6" spans="1:13" x14ac:dyDescent="0.3">
      <c r="A6" s="144">
        <v>2</v>
      </c>
      <c r="B6" s="420" t="s">
        <v>1</v>
      </c>
      <c r="C6" s="420"/>
      <c r="D6" s="323">
        <v>355300</v>
      </c>
      <c r="E6" s="240">
        <v>0</v>
      </c>
      <c r="F6" s="240">
        <v>6</v>
      </c>
      <c r="G6" s="240">
        <v>2</v>
      </c>
      <c r="H6" s="240">
        <v>83</v>
      </c>
      <c r="I6" s="240">
        <v>9</v>
      </c>
      <c r="J6" s="240">
        <v>0</v>
      </c>
      <c r="K6" s="241">
        <v>0</v>
      </c>
      <c r="L6" s="245">
        <f t="shared" ref="L6:L16" si="0">SUM(E6:K6)</f>
        <v>100</v>
      </c>
      <c r="M6" s="4"/>
    </row>
    <row r="7" spans="1:13" x14ac:dyDescent="0.3">
      <c r="A7" s="659">
        <v>3</v>
      </c>
      <c r="B7" s="528" t="s">
        <v>2</v>
      </c>
      <c r="C7" s="78" t="s">
        <v>181</v>
      </c>
      <c r="D7" s="324">
        <v>571199</v>
      </c>
      <c r="E7" s="245">
        <v>55</v>
      </c>
      <c r="F7" s="245"/>
      <c r="G7" s="245"/>
      <c r="H7" s="325">
        <v>10</v>
      </c>
      <c r="I7" s="325">
        <v>5</v>
      </c>
      <c r="J7" s="325">
        <v>30</v>
      </c>
      <c r="K7" s="375"/>
      <c r="L7" s="245">
        <f t="shared" si="0"/>
        <v>100</v>
      </c>
      <c r="M7" s="4"/>
    </row>
    <row r="8" spans="1:13" x14ac:dyDescent="0.3">
      <c r="A8" s="660"/>
      <c r="B8" s="529"/>
      <c r="C8" s="3" t="s">
        <v>182</v>
      </c>
      <c r="D8" s="326" t="s">
        <v>319</v>
      </c>
      <c r="E8" s="245">
        <v>55</v>
      </c>
      <c r="F8" s="245"/>
      <c r="G8" s="245"/>
      <c r="H8" s="245">
        <v>10</v>
      </c>
      <c r="I8" s="245">
        <v>5</v>
      </c>
      <c r="J8" s="245">
        <v>30</v>
      </c>
      <c r="K8" s="246"/>
      <c r="L8" s="245">
        <f t="shared" si="0"/>
        <v>100</v>
      </c>
    </row>
    <row r="9" spans="1:13" x14ac:dyDescent="0.3">
      <c r="A9" s="83">
        <v>4</v>
      </c>
      <c r="B9" s="397" t="s">
        <v>3</v>
      </c>
      <c r="C9" s="399"/>
      <c r="D9" s="327">
        <v>359861.37</v>
      </c>
      <c r="E9" s="245">
        <v>6</v>
      </c>
      <c r="F9" s="245">
        <v>22</v>
      </c>
      <c r="G9" s="245">
        <v>1</v>
      </c>
      <c r="H9" s="245">
        <v>50</v>
      </c>
      <c r="I9" s="245">
        <v>20</v>
      </c>
      <c r="J9" s="245">
        <v>1</v>
      </c>
      <c r="K9" s="253">
        <v>0</v>
      </c>
      <c r="L9" s="245">
        <f t="shared" si="0"/>
        <v>100</v>
      </c>
      <c r="M9" s="4"/>
    </row>
    <row r="10" spans="1:13" x14ac:dyDescent="0.3">
      <c r="A10" s="83">
        <v>5</v>
      </c>
      <c r="B10" s="397" t="s">
        <v>4</v>
      </c>
      <c r="C10" s="399"/>
      <c r="D10" s="324">
        <v>130500</v>
      </c>
      <c r="E10" s="245">
        <v>0</v>
      </c>
      <c r="F10" s="245">
        <v>13.55</v>
      </c>
      <c r="G10" s="245">
        <v>7</v>
      </c>
      <c r="H10" s="245">
        <v>58.6</v>
      </c>
      <c r="I10" s="245">
        <v>21</v>
      </c>
      <c r="J10" s="245">
        <v>0</v>
      </c>
      <c r="K10" s="246">
        <v>0</v>
      </c>
      <c r="L10" s="245">
        <f t="shared" si="0"/>
        <v>100.15</v>
      </c>
      <c r="M10" s="4"/>
    </row>
    <row r="11" spans="1:13" s="195" customFormat="1" ht="14.25" customHeight="1" x14ac:dyDescent="0.3">
      <c r="A11" s="488">
        <v>6</v>
      </c>
      <c r="B11" s="530" t="s">
        <v>9</v>
      </c>
      <c r="C11" s="190" t="s">
        <v>73</v>
      </c>
      <c r="D11" s="328">
        <v>376955.34</v>
      </c>
      <c r="E11" s="329">
        <v>74.760000000000005</v>
      </c>
      <c r="F11" s="329"/>
      <c r="G11" s="329"/>
      <c r="H11" s="329"/>
      <c r="I11" s="329">
        <v>11.94</v>
      </c>
      <c r="J11" s="329">
        <v>13.31</v>
      </c>
      <c r="K11" s="330"/>
      <c r="L11" s="245">
        <f t="shared" si="0"/>
        <v>100.01</v>
      </c>
      <c r="M11" s="94"/>
    </row>
    <row r="12" spans="1:13" s="195" customFormat="1" ht="14.25" customHeight="1" x14ac:dyDescent="0.3">
      <c r="A12" s="489"/>
      <c r="B12" s="531"/>
      <c r="C12" s="190" t="s">
        <v>74</v>
      </c>
      <c r="D12" s="331">
        <v>673998.46</v>
      </c>
      <c r="E12" s="258">
        <v>1.92</v>
      </c>
      <c r="F12" s="258">
        <v>21.65</v>
      </c>
      <c r="G12" s="258"/>
      <c r="H12" s="234">
        <v>59.35</v>
      </c>
      <c r="I12" s="234">
        <v>6.68</v>
      </c>
      <c r="J12" s="234">
        <v>10.41</v>
      </c>
      <c r="K12" s="231"/>
      <c r="L12" s="245">
        <f t="shared" si="0"/>
        <v>100.00999999999999</v>
      </c>
      <c r="M12" s="94"/>
    </row>
    <row r="13" spans="1:13" x14ac:dyDescent="0.3">
      <c r="A13" s="83">
        <v>7</v>
      </c>
      <c r="B13" s="397" t="s">
        <v>5</v>
      </c>
      <c r="C13" s="399"/>
      <c r="D13" s="324">
        <v>471207.52</v>
      </c>
      <c r="E13" s="332">
        <v>0</v>
      </c>
      <c r="F13" s="332">
        <v>62.56</v>
      </c>
      <c r="G13" s="332">
        <v>0</v>
      </c>
      <c r="H13" s="332">
        <v>27.59</v>
      </c>
      <c r="I13" s="332">
        <v>7.43</v>
      </c>
      <c r="J13" s="332">
        <v>1.75</v>
      </c>
      <c r="K13" s="376">
        <v>0.67</v>
      </c>
      <c r="L13" s="245">
        <f t="shared" si="0"/>
        <v>100.00000000000001</v>
      </c>
    </row>
    <row r="14" spans="1:13" x14ac:dyDescent="0.3">
      <c r="A14" s="659">
        <v>8</v>
      </c>
      <c r="B14" s="528" t="s">
        <v>6</v>
      </c>
      <c r="C14" s="78" t="s">
        <v>184</v>
      </c>
      <c r="D14" s="333">
        <v>353137.94</v>
      </c>
      <c r="E14" s="661">
        <v>50.73</v>
      </c>
      <c r="F14" s="661">
        <v>15.24</v>
      </c>
      <c r="G14" s="670" t="s">
        <v>304</v>
      </c>
      <c r="H14" s="661">
        <v>14.05</v>
      </c>
      <c r="I14" s="661">
        <v>14.05</v>
      </c>
      <c r="J14" s="661">
        <v>5.93</v>
      </c>
      <c r="K14" s="672" t="s">
        <v>304</v>
      </c>
      <c r="L14" s="665">
        <f t="shared" si="0"/>
        <v>100</v>
      </c>
    </row>
    <row r="15" spans="1:13" x14ac:dyDescent="0.3">
      <c r="A15" s="660"/>
      <c r="B15" s="529"/>
      <c r="C15" s="3" t="s">
        <v>185</v>
      </c>
      <c r="D15" s="333">
        <v>358661.52</v>
      </c>
      <c r="E15" s="662"/>
      <c r="F15" s="662"/>
      <c r="G15" s="671"/>
      <c r="H15" s="662"/>
      <c r="I15" s="662"/>
      <c r="J15" s="662"/>
      <c r="K15" s="673"/>
      <c r="L15" s="665"/>
    </row>
    <row r="16" spans="1:13" x14ac:dyDescent="0.3">
      <c r="A16" s="658">
        <v>9</v>
      </c>
      <c r="B16" s="526" t="s">
        <v>8</v>
      </c>
      <c r="C16" s="6" t="s">
        <v>43</v>
      </c>
      <c r="D16" s="663">
        <v>2396453.08</v>
      </c>
      <c r="E16" s="656">
        <v>85</v>
      </c>
      <c r="F16" s="568"/>
      <c r="G16" s="568"/>
      <c r="H16" s="667">
        <v>7</v>
      </c>
      <c r="I16" s="568">
        <v>3</v>
      </c>
      <c r="J16" s="568">
        <v>5</v>
      </c>
      <c r="K16" s="569"/>
      <c r="L16" s="665">
        <f t="shared" si="0"/>
        <v>100</v>
      </c>
      <c r="M16" s="4"/>
    </row>
    <row r="17" spans="1:16" ht="13.5" customHeight="1" thickBot="1" x14ac:dyDescent="0.35">
      <c r="A17" s="659"/>
      <c r="B17" s="618"/>
      <c r="C17" s="13" t="s">
        <v>44</v>
      </c>
      <c r="D17" s="664"/>
      <c r="E17" s="657"/>
      <c r="F17" s="666"/>
      <c r="G17" s="666"/>
      <c r="H17" s="668"/>
      <c r="I17" s="666"/>
      <c r="J17" s="666"/>
      <c r="K17" s="669"/>
      <c r="L17" s="665"/>
      <c r="M17" s="4"/>
    </row>
    <row r="18" spans="1:16" s="7" customFormat="1" ht="31.5" customHeight="1" thickBot="1" x14ac:dyDescent="0.35">
      <c r="A18" s="72" t="s">
        <v>71</v>
      </c>
      <c r="B18" s="616" t="s">
        <v>191</v>
      </c>
      <c r="C18" s="617"/>
      <c r="D18" s="334">
        <f t="shared" ref="D18:K18" si="1">SUM(D5:D17)</f>
        <v>6357335.3700000001</v>
      </c>
      <c r="E18" s="334">
        <f>SUM(E5:E17)/13</f>
        <v>30.300769230769234</v>
      </c>
      <c r="F18" s="334">
        <f t="shared" ref="F18:J18" si="2">SUM(F5:F17)/13</f>
        <v>10.846153846153847</v>
      </c>
      <c r="G18" s="334">
        <f t="shared" si="2"/>
        <v>0.76923076923076927</v>
      </c>
      <c r="H18" s="334">
        <f t="shared" si="2"/>
        <v>24.583846153846153</v>
      </c>
      <c r="I18" s="334">
        <f t="shared" si="2"/>
        <v>8.5515384615384615</v>
      </c>
      <c r="J18" s="334">
        <f t="shared" si="2"/>
        <v>9.5253846153846169</v>
      </c>
      <c r="K18" s="377">
        <f t="shared" si="1"/>
        <v>0.67</v>
      </c>
      <c r="L18" s="379">
        <f>SUM(E18:K18)</f>
        <v>85.246923076923068</v>
      </c>
      <c r="M18" s="378"/>
    </row>
    <row r="19" spans="1:16" x14ac:dyDescent="0.3">
      <c r="E19" s="29"/>
      <c r="I19" s="29"/>
      <c r="J19" s="29"/>
      <c r="K19" s="76"/>
    </row>
    <row r="26" spans="1:16" x14ac:dyDescent="0.3">
      <c r="P26" t="s">
        <v>201</v>
      </c>
    </row>
  </sheetData>
  <mergeCells count="43">
    <mergeCell ref="L16:L17"/>
    <mergeCell ref="H3:H4"/>
    <mergeCell ref="F16:F17"/>
    <mergeCell ref="H16:H17"/>
    <mergeCell ref="K16:K17"/>
    <mergeCell ref="I16:I17"/>
    <mergeCell ref="J16:J17"/>
    <mergeCell ref="G16:G17"/>
    <mergeCell ref="F14:F15"/>
    <mergeCell ref="G14:G15"/>
    <mergeCell ref="H14:H15"/>
    <mergeCell ref="I14:I15"/>
    <mergeCell ref="J14:J15"/>
    <mergeCell ref="K14:K15"/>
    <mergeCell ref="L14:L15"/>
    <mergeCell ref="E16:E17"/>
    <mergeCell ref="B5:C5"/>
    <mergeCell ref="E3:E4"/>
    <mergeCell ref="A16:A17"/>
    <mergeCell ref="B16:B17"/>
    <mergeCell ref="A11:A12"/>
    <mergeCell ref="B13:C13"/>
    <mergeCell ref="B11:B12"/>
    <mergeCell ref="A7:A8"/>
    <mergeCell ref="B7:B8"/>
    <mergeCell ref="A14:A15"/>
    <mergeCell ref="E14:E15"/>
    <mergeCell ref="D16:D17"/>
    <mergeCell ref="B18:C18"/>
    <mergeCell ref="B6:C6"/>
    <mergeCell ref="B9:C9"/>
    <mergeCell ref="B10:C10"/>
    <mergeCell ref="B14:B15"/>
    <mergeCell ref="A1:L1"/>
    <mergeCell ref="I3:I4"/>
    <mergeCell ref="J3:J4"/>
    <mergeCell ref="K3:K4"/>
    <mergeCell ref="L3:L4"/>
    <mergeCell ref="F3:F4"/>
    <mergeCell ref="G3:G4"/>
    <mergeCell ref="A3:A4"/>
    <mergeCell ref="B3:C4"/>
    <mergeCell ref="D3:D4"/>
  </mergeCells>
  <phoneticPr fontId="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topLeftCell="C1" workbookViewId="0">
      <selection activeCell="C1" sqref="C1:K1"/>
    </sheetView>
  </sheetViews>
  <sheetFormatPr defaultRowHeight="14.4" x14ac:dyDescent="0.3"/>
  <cols>
    <col min="1" max="1" width="9.109375" hidden="1" customWidth="1"/>
    <col min="2" max="2" width="6.33203125" hidden="1" customWidth="1"/>
  </cols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247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2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246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245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36"/>
      <c r="G13" s="397" t="s">
        <v>244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229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 t="s">
        <v>243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10" t="s">
        <v>242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42">
        <v>888</v>
      </c>
      <c r="F18" s="37"/>
      <c r="G18" s="114" t="s">
        <v>103</v>
      </c>
      <c r="H18" s="3">
        <v>245</v>
      </c>
      <c r="I18" s="107"/>
      <c r="J18" s="102" t="s">
        <v>104</v>
      </c>
      <c r="K18" s="42">
        <v>345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241</v>
      </c>
      <c r="G21" s="404"/>
      <c r="H21" s="404"/>
      <c r="I21" s="404"/>
      <c r="J21" s="404"/>
      <c r="K21" s="40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240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222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427" t="s">
        <v>239</v>
      </c>
      <c r="G30" s="398"/>
      <c r="H30" s="398"/>
      <c r="I30" s="398"/>
      <c r="J30" s="398"/>
      <c r="K30" s="399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1" ht="15.6" x14ac:dyDescent="0.3">
      <c r="C34" s="392" t="s">
        <v>142</v>
      </c>
      <c r="D34" s="392"/>
      <c r="E34" s="392"/>
      <c r="F34" s="400"/>
      <c r="G34" s="428" t="s">
        <v>238</v>
      </c>
      <c r="H34" s="429"/>
      <c r="I34" s="429"/>
      <c r="J34" s="429"/>
      <c r="K34" s="430"/>
    </row>
    <row r="35" spans="3:1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1" ht="15.6" x14ac:dyDescent="0.3">
      <c r="C36" s="392" t="s">
        <v>144</v>
      </c>
      <c r="D36" s="392"/>
      <c r="E36" s="392"/>
      <c r="F36" s="400"/>
      <c r="G36" s="401" t="s">
        <v>237</v>
      </c>
      <c r="H36" s="401"/>
      <c r="I36" s="401"/>
      <c r="J36" s="401"/>
      <c r="K36" s="401"/>
    </row>
    <row r="37" spans="3:11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1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1" ht="15.6" x14ac:dyDescent="0.3">
      <c r="C39" s="35" t="s">
        <v>195</v>
      </c>
      <c r="D39" s="107"/>
      <c r="E39" s="107"/>
      <c r="F39" s="107"/>
      <c r="G39" s="107"/>
      <c r="H39" s="107"/>
      <c r="I39" s="107"/>
      <c r="J39" s="107"/>
      <c r="K39" s="107"/>
    </row>
    <row r="40" spans="3:11" x14ac:dyDescent="0.3">
      <c r="C40" s="386" t="s">
        <v>148</v>
      </c>
      <c r="D40" s="386"/>
      <c r="E40" s="43">
        <v>12</v>
      </c>
      <c r="F40" s="107"/>
      <c r="G40" s="387" t="s">
        <v>150</v>
      </c>
      <c r="H40" s="387"/>
      <c r="I40" s="387"/>
      <c r="J40" s="115">
        <v>2</v>
      </c>
      <c r="K40" s="116"/>
    </row>
    <row r="41" spans="3:11" x14ac:dyDescent="0.3">
      <c r="C41" s="386" t="s">
        <v>149</v>
      </c>
      <c r="D41" s="386"/>
      <c r="E41" s="43">
        <v>11</v>
      </c>
      <c r="F41" s="107"/>
      <c r="G41" s="387" t="s">
        <v>151</v>
      </c>
      <c r="H41" s="387"/>
      <c r="I41" s="387"/>
      <c r="J41" s="115">
        <v>24</v>
      </c>
      <c r="K41" s="116"/>
    </row>
    <row r="42" spans="3:11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1" x14ac:dyDescent="0.3">
      <c r="C43" s="386" t="s">
        <v>158</v>
      </c>
      <c r="D43" s="386"/>
      <c r="E43" s="386"/>
      <c r="F43" s="386"/>
      <c r="G43" s="118">
        <v>3</v>
      </c>
      <c r="H43" s="107"/>
      <c r="I43" s="107"/>
      <c r="J43" s="107"/>
      <c r="K43" s="116"/>
    </row>
    <row r="44" spans="3:11" x14ac:dyDescent="0.3">
      <c r="C44" s="104" t="s">
        <v>157</v>
      </c>
      <c r="D44" s="104"/>
      <c r="E44" s="388" t="s">
        <v>236</v>
      </c>
      <c r="F44" s="389"/>
      <c r="G44" s="389"/>
      <c r="H44" s="389"/>
      <c r="I44" s="389"/>
      <c r="J44" s="389"/>
      <c r="K44" s="390"/>
    </row>
    <row r="45" spans="3:11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1" x14ac:dyDescent="0.3">
      <c r="C46" s="380" t="s">
        <v>193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1" x14ac:dyDescent="0.3">
      <c r="C47" s="382" t="s">
        <v>192</v>
      </c>
      <c r="D47" s="383"/>
      <c r="E47" s="383"/>
      <c r="F47" s="383"/>
      <c r="G47" s="383"/>
      <c r="H47" s="128" t="s">
        <v>203</v>
      </c>
      <c r="I47" s="39" t="s">
        <v>156</v>
      </c>
      <c r="J47" s="107"/>
      <c r="K47" s="119"/>
    </row>
    <row r="48" spans="3:11" x14ac:dyDescent="0.3">
      <c r="C48" s="383" t="s">
        <v>155</v>
      </c>
      <c r="D48" s="383"/>
      <c r="E48" s="383"/>
      <c r="F48" s="383"/>
      <c r="G48" s="383"/>
      <c r="H48" s="128" t="s">
        <v>203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384" t="s">
        <v>235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</sheetData>
  <mergeCells count="43">
    <mergeCell ref="C52:K52"/>
    <mergeCell ref="C1:K1"/>
    <mergeCell ref="C4:K4"/>
    <mergeCell ref="C5:K5"/>
    <mergeCell ref="C40:D40"/>
    <mergeCell ref="C41:D41"/>
    <mergeCell ref="G34:K34"/>
    <mergeCell ref="C34:F34"/>
    <mergeCell ref="C17:F17"/>
    <mergeCell ref="C27:E27"/>
    <mergeCell ref="G37:K37"/>
    <mergeCell ref="C7:E7"/>
    <mergeCell ref="C8:E8"/>
    <mergeCell ref="C9:E9"/>
    <mergeCell ref="F7:K7"/>
    <mergeCell ref="F8:K8"/>
    <mergeCell ref="F9:K9"/>
    <mergeCell ref="C12:F12"/>
    <mergeCell ref="G14:K14"/>
    <mergeCell ref="G15:K15"/>
    <mergeCell ref="G12:K12"/>
    <mergeCell ref="C14:F14"/>
    <mergeCell ref="G13:K13"/>
    <mergeCell ref="C48:G48"/>
    <mergeCell ref="C46:G46"/>
    <mergeCell ref="G40:I40"/>
    <mergeCell ref="G41:I41"/>
    <mergeCell ref="C43:F43"/>
    <mergeCell ref="E44:K44"/>
    <mergeCell ref="C47:G47"/>
    <mergeCell ref="G36:K36"/>
    <mergeCell ref="C36:F36"/>
    <mergeCell ref="C15:F15"/>
    <mergeCell ref="F24:K24"/>
    <mergeCell ref="G35:K35"/>
    <mergeCell ref="G16:K16"/>
    <mergeCell ref="C30:E30"/>
    <mergeCell ref="F30:K30"/>
    <mergeCell ref="C21:E21"/>
    <mergeCell ref="C24:E24"/>
    <mergeCell ref="F27:K27"/>
    <mergeCell ref="F21:K21"/>
    <mergeCell ref="C16:F16"/>
  </mergeCell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L53"/>
  <sheetViews>
    <sheetView topLeftCell="C1" workbookViewId="0">
      <selection activeCell="C1" sqref="C1:K1"/>
    </sheetView>
  </sheetViews>
  <sheetFormatPr defaultRowHeight="14.4" x14ac:dyDescent="0.3"/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247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2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258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257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36"/>
      <c r="G13" s="397" t="s">
        <v>256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255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 t="s">
        <v>254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10" t="s">
        <v>253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42">
        <v>636</v>
      </c>
      <c r="F18" s="37"/>
      <c r="G18" s="114" t="s">
        <v>103</v>
      </c>
      <c r="H18" s="3">
        <v>205</v>
      </c>
      <c r="I18" s="107"/>
      <c r="J18" s="102" t="s">
        <v>104</v>
      </c>
      <c r="K18" s="42">
        <v>300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224</v>
      </c>
      <c r="G21" s="404"/>
      <c r="H21" s="404"/>
      <c r="I21" s="404"/>
      <c r="J21" s="404"/>
      <c r="K21" s="40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240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222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397" t="s">
        <v>252</v>
      </c>
      <c r="G30" s="398"/>
      <c r="H30" s="398"/>
      <c r="I30" s="398"/>
      <c r="J30" s="398"/>
      <c r="K30" s="399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1" ht="15.6" x14ac:dyDescent="0.3">
      <c r="C34" s="392" t="s">
        <v>142</v>
      </c>
      <c r="D34" s="392"/>
      <c r="E34" s="392"/>
      <c r="F34" s="400"/>
      <c r="G34" s="401" t="s">
        <v>251</v>
      </c>
      <c r="H34" s="401"/>
      <c r="I34" s="401"/>
      <c r="J34" s="401"/>
      <c r="K34" s="401"/>
    </row>
    <row r="35" spans="3:1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1" ht="15.6" x14ac:dyDescent="0.3">
      <c r="C36" s="392" t="s">
        <v>144</v>
      </c>
      <c r="D36" s="392"/>
      <c r="E36" s="392"/>
      <c r="F36" s="400"/>
      <c r="G36" s="401" t="s">
        <v>250</v>
      </c>
      <c r="H36" s="401"/>
      <c r="I36" s="401"/>
      <c r="J36" s="401"/>
      <c r="K36" s="401"/>
    </row>
    <row r="37" spans="3:11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1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1" ht="15.6" x14ac:dyDescent="0.3">
      <c r="C39" s="35" t="s">
        <v>195</v>
      </c>
      <c r="D39" s="107"/>
      <c r="E39" s="107"/>
      <c r="F39" s="107"/>
      <c r="G39" s="107"/>
      <c r="H39" s="107"/>
      <c r="I39" s="107"/>
      <c r="J39" s="107"/>
      <c r="K39" s="107"/>
    </row>
    <row r="40" spans="3:11" x14ac:dyDescent="0.3">
      <c r="C40" s="386" t="s">
        <v>148</v>
      </c>
      <c r="D40" s="386"/>
      <c r="E40" s="43">
        <v>2</v>
      </c>
      <c r="F40" s="107"/>
      <c r="G40" s="387" t="s">
        <v>150</v>
      </c>
      <c r="H40" s="387"/>
      <c r="I40" s="387"/>
      <c r="J40" s="115">
        <v>1</v>
      </c>
      <c r="K40" s="116"/>
    </row>
    <row r="41" spans="3:11" x14ac:dyDescent="0.3">
      <c r="C41" s="386" t="s">
        <v>149</v>
      </c>
      <c r="D41" s="386"/>
      <c r="E41" s="43">
        <v>4</v>
      </c>
      <c r="F41" s="107"/>
      <c r="G41" s="387" t="s">
        <v>151</v>
      </c>
      <c r="H41" s="387"/>
      <c r="I41" s="387"/>
      <c r="J41" s="115">
        <v>5</v>
      </c>
      <c r="K41" s="116"/>
    </row>
    <row r="42" spans="3:11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1" x14ac:dyDescent="0.3">
      <c r="C43" s="386" t="s">
        <v>158</v>
      </c>
      <c r="D43" s="386"/>
      <c r="E43" s="386"/>
      <c r="F43" s="386"/>
      <c r="G43" s="118">
        <v>1</v>
      </c>
      <c r="H43" s="107"/>
      <c r="I43" s="107"/>
      <c r="J43" s="107"/>
      <c r="K43" s="116"/>
    </row>
    <row r="44" spans="3:11" x14ac:dyDescent="0.3">
      <c r="C44" s="104" t="s">
        <v>157</v>
      </c>
      <c r="D44" s="104"/>
      <c r="E44" s="388" t="s">
        <v>249</v>
      </c>
      <c r="F44" s="389"/>
      <c r="G44" s="389"/>
      <c r="H44" s="389"/>
      <c r="I44" s="389"/>
      <c r="J44" s="389"/>
      <c r="K44" s="390"/>
    </row>
    <row r="45" spans="3:11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1" x14ac:dyDescent="0.3">
      <c r="C46" s="381" t="s">
        <v>152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1" x14ac:dyDescent="0.3">
      <c r="C47" s="383" t="s">
        <v>154</v>
      </c>
      <c r="D47" s="383"/>
      <c r="E47" s="383"/>
      <c r="F47" s="383"/>
      <c r="G47" s="383"/>
      <c r="H47" s="128" t="s">
        <v>203</v>
      </c>
      <c r="I47" s="39" t="s">
        <v>156</v>
      </c>
      <c r="J47" s="107"/>
      <c r="K47" s="119"/>
    </row>
    <row r="48" spans="3:11" x14ac:dyDescent="0.3">
      <c r="C48" s="383" t="s">
        <v>155</v>
      </c>
      <c r="D48" s="383"/>
      <c r="E48" s="383"/>
      <c r="F48" s="383"/>
      <c r="G48" s="383"/>
      <c r="H48" s="128" t="s">
        <v>203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384" t="s">
        <v>248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</sheetData>
  <mergeCells count="43">
    <mergeCell ref="G36:K36"/>
    <mergeCell ref="C36:F36"/>
    <mergeCell ref="C15:F15"/>
    <mergeCell ref="F24:K24"/>
    <mergeCell ref="G35:K35"/>
    <mergeCell ref="C30:E30"/>
    <mergeCell ref="F30:K30"/>
    <mergeCell ref="C21:E21"/>
    <mergeCell ref="C24:E24"/>
    <mergeCell ref="F21:K21"/>
    <mergeCell ref="C48:G48"/>
    <mergeCell ref="C46:G46"/>
    <mergeCell ref="G40:I40"/>
    <mergeCell ref="G41:I41"/>
    <mergeCell ref="C43:F43"/>
    <mergeCell ref="E44:K44"/>
    <mergeCell ref="C47:G47"/>
    <mergeCell ref="G14:K14"/>
    <mergeCell ref="G15:K15"/>
    <mergeCell ref="C16:F16"/>
    <mergeCell ref="C14:F14"/>
    <mergeCell ref="G16:K16"/>
    <mergeCell ref="F8:K8"/>
    <mergeCell ref="F9:K9"/>
    <mergeCell ref="G12:K12"/>
    <mergeCell ref="G13:K13"/>
    <mergeCell ref="C12:F12"/>
    <mergeCell ref="C52:K52"/>
    <mergeCell ref="C1:K1"/>
    <mergeCell ref="C4:K4"/>
    <mergeCell ref="C5:K5"/>
    <mergeCell ref="C40:D40"/>
    <mergeCell ref="C41:D41"/>
    <mergeCell ref="G34:K34"/>
    <mergeCell ref="C34:F34"/>
    <mergeCell ref="C17:F17"/>
    <mergeCell ref="F27:K27"/>
    <mergeCell ref="C27:E27"/>
    <mergeCell ref="G37:K37"/>
    <mergeCell ref="C7:E7"/>
    <mergeCell ref="C8:E8"/>
    <mergeCell ref="C9:E9"/>
    <mergeCell ref="F7:K7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topLeftCell="C1" workbookViewId="0">
      <selection activeCell="C1" sqref="C1:K1"/>
    </sheetView>
  </sheetViews>
  <sheetFormatPr defaultRowHeight="14.4" x14ac:dyDescent="0.3"/>
  <cols>
    <col min="1" max="2" width="9.109375" hidden="1" customWidth="1"/>
  </cols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259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3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260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261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89"/>
      <c r="G13" s="397" t="s">
        <v>262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212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>
        <v>134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10">
        <v>195000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88">
        <v>888</v>
      </c>
      <c r="F18" s="37"/>
      <c r="G18" s="114" t="s">
        <v>103</v>
      </c>
      <c r="H18" s="3">
        <v>244</v>
      </c>
      <c r="I18" s="107"/>
      <c r="J18" s="102" t="s">
        <v>104</v>
      </c>
      <c r="K18" s="42">
        <v>354</v>
      </c>
    </row>
    <row r="19" spans="3:12" x14ac:dyDescent="0.3">
      <c r="C19" s="107"/>
      <c r="D19" s="107"/>
      <c r="E19" s="107"/>
      <c r="F19" s="8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224</v>
      </c>
      <c r="G21" s="404"/>
      <c r="H21" s="404"/>
      <c r="I21" s="404"/>
      <c r="J21" s="404"/>
      <c r="K21" s="40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223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222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397" t="s">
        <v>263</v>
      </c>
      <c r="G30" s="398"/>
      <c r="H30" s="398"/>
      <c r="I30" s="398"/>
      <c r="J30" s="398"/>
      <c r="K30" s="399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2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2" ht="15.6" x14ac:dyDescent="0.3">
      <c r="C34" s="392" t="s">
        <v>142</v>
      </c>
      <c r="D34" s="392"/>
      <c r="E34" s="392"/>
      <c r="F34" s="400"/>
      <c r="G34" s="397" t="s">
        <v>264</v>
      </c>
      <c r="H34" s="398"/>
      <c r="I34" s="398"/>
      <c r="J34" s="398"/>
      <c r="K34" s="399"/>
    </row>
    <row r="35" spans="3:12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2" ht="15.6" x14ac:dyDescent="0.3">
      <c r="C36" s="392" t="s">
        <v>144</v>
      </c>
      <c r="D36" s="392"/>
      <c r="E36" s="392"/>
      <c r="F36" s="400"/>
      <c r="G36" s="397" t="s">
        <v>265</v>
      </c>
      <c r="H36" s="398"/>
      <c r="I36" s="398"/>
      <c r="J36" s="398"/>
      <c r="K36" s="399"/>
    </row>
    <row r="37" spans="3:12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2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2" ht="15.6" x14ac:dyDescent="0.3">
      <c r="C39" s="35" t="s">
        <v>195</v>
      </c>
      <c r="D39" s="107"/>
      <c r="E39" s="107"/>
      <c r="F39" s="107"/>
      <c r="G39" s="107"/>
      <c r="H39" s="107"/>
      <c r="I39" s="107"/>
      <c r="J39" s="107"/>
      <c r="K39" s="107"/>
    </row>
    <row r="40" spans="3:12" x14ac:dyDescent="0.3">
      <c r="C40" s="386" t="s">
        <v>148</v>
      </c>
      <c r="D40" s="386"/>
      <c r="E40" s="43">
        <v>2</v>
      </c>
      <c r="F40" s="107"/>
      <c r="G40" s="387" t="s">
        <v>150</v>
      </c>
      <c r="H40" s="387"/>
      <c r="I40" s="387"/>
      <c r="J40" s="115">
        <v>0</v>
      </c>
      <c r="K40" s="116"/>
    </row>
    <row r="41" spans="3:12" x14ac:dyDescent="0.3">
      <c r="C41" s="386" t="s">
        <v>149</v>
      </c>
      <c r="D41" s="386"/>
      <c r="E41" s="43">
        <v>1</v>
      </c>
      <c r="F41" s="107"/>
      <c r="G41" s="387" t="s">
        <v>151</v>
      </c>
      <c r="H41" s="387"/>
      <c r="I41" s="387"/>
      <c r="J41" s="115">
        <v>3</v>
      </c>
      <c r="K41" s="116"/>
    </row>
    <row r="42" spans="3:12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2" x14ac:dyDescent="0.3">
      <c r="C43" s="386" t="s">
        <v>158</v>
      </c>
      <c r="D43" s="386"/>
      <c r="E43" s="386"/>
      <c r="F43" s="386"/>
      <c r="G43" s="86">
        <v>4</v>
      </c>
      <c r="H43" s="107"/>
      <c r="I43" s="107"/>
      <c r="J43" s="107"/>
      <c r="K43" s="116"/>
    </row>
    <row r="44" spans="3:12" x14ac:dyDescent="0.3">
      <c r="C44" s="104" t="s">
        <v>157</v>
      </c>
      <c r="D44" s="104"/>
      <c r="E44" s="434" t="s">
        <v>266</v>
      </c>
      <c r="F44" s="435"/>
      <c r="G44" s="435"/>
      <c r="H44" s="435"/>
      <c r="I44" s="435"/>
      <c r="J44" s="435"/>
      <c r="K44" s="436"/>
      <c r="L44" s="87"/>
    </row>
    <row r="45" spans="3:12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2" x14ac:dyDescent="0.3">
      <c r="C46" s="380" t="s">
        <v>193</v>
      </c>
      <c r="D46" s="381"/>
      <c r="E46" s="381"/>
      <c r="F46" s="381"/>
      <c r="G46" s="381"/>
      <c r="H46" s="105" t="s">
        <v>218</v>
      </c>
      <c r="I46" s="39" t="s">
        <v>156</v>
      </c>
      <c r="J46" s="107"/>
      <c r="K46" s="119"/>
    </row>
    <row r="47" spans="3:12" x14ac:dyDescent="0.3">
      <c r="C47" s="382" t="s">
        <v>192</v>
      </c>
      <c r="D47" s="383"/>
      <c r="E47" s="383"/>
      <c r="F47" s="383"/>
      <c r="G47" s="383"/>
      <c r="H47" s="128" t="s">
        <v>218</v>
      </c>
      <c r="I47" s="39" t="s">
        <v>156</v>
      </c>
      <c r="J47" s="107"/>
      <c r="K47" s="119"/>
    </row>
    <row r="48" spans="3:12" x14ac:dyDescent="0.3">
      <c r="C48" s="383" t="s">
        <v>155</v>
      </c>
      <c r="D48" s="383"/>
      <c r="E48" s="383"/>
      <c r="F48" s="383"/>
      <c r="G48" s="383"/>
      <c r="H48" s="128" t="s">
        <v>218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431" t="s">
        <v>267</v>
      </c>
      <c r="D52" s="432"/>
      <c r="E52" s="432"/>
      <c r="F52" s="432"/>
      <c r="G52" s="432"/>
      <c r="H52" s="432"/>
      <c r="I52" s="432"/>
      <c r="J52" s="432"/>
      <c r="K52" s="433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</sheetData>
  <mergeCells count="43"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  <mergeCell ref="C34:F34"/>
    <mergeCell ref="G34:K34"/>
    <mergeCell ref="G35:K35"/>
    <mergeCell ref="C36:F36"/>
    <mergeCell ref="G36:K36"/>
    <mergeCell ref="C24:E24"/>
    <mergeCell ref="F24:K24"/>
    <mergeCell ref="C27:E27"/>
    <mergeCell ref="F27:K27"/>
    <mergeCell ref="C30:E30"/>
    <mergeCell ref="F30:K30"/>
    <mergeCell ref="C16:F16"/>
    <mergeCell ref="G16:K16"/>
    <mergeCell ref="C17:F17"/>
    <mergeCell ref="C21:E21"/>
    <mergeCell ref="F21:K21"/>
    <mergeCell ref="G13:K13"/>
    <mergeCell ref="C14:F14"/>
    <mergeCell ref="G14:K14"/>
    <mergeCell ref="C15:F15"/>
    <mergeCell ref="G15:K15"/>
    <mergeCell ref="C8:E8"/>
    <mergeCell ref="F8:K8"/>
    <mergeCell ref="C9:E9"/>
    <mergeCell ref="F9:K9"/>
    <mergeCell ref="C12:F12"/>
    <mergeCell ref="G12:K12"/>
    <mergeCell ref="C1:K1"/>
    <mergeCell ref="C4:K4"/>
    <mergeCell ref="C5:K5"/>
    <mergeCell ref="C7:E7"/>
    <mergeCell ref="F7:K7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topLeftCell="C1" workbookViewId="0">
      <selection activeCell="C1" sqref="C1:K1"/>
    </sheetView>
  </sheetViews>
  <sheetFormatPr defaultRowHeight="14.4" x14ac:dyDescent="0.3"/>
  <cols>
    <col min="1" max="2" width="9" hidden="1" customWidth="1"/>
  </cols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37" t="s">
        <v>268</v>
      </c>
      <c r="G7" s="438"/>
      <c r="H7" s="438"/>
      <c r="I7" s="438"/>
      <c r="J7" s="438"/>
      <c r="K7" s="439"/>
    </row>
    <row r="8" spans="3:11" ht="15.6" x14ac:dyDescent="0.3">
      <c r="C8" s="392" t="s">
        <v>96</v>
      </c>
      <c r="D8" s="392"/>
      <c r="E8" s="392"/>
      <c r="F8" s="437" t="s">
        <v>4</v>
      </c>
      <c r="G8" s="440"/>
      <c r="H8" s="440"/>
      <c r="I8" s="440"/>
      <c r="J8" s="440"/>
      <c r="K8" s="441"/>
    </row>
    <row r="9" spans="3:11" ht="15.6" x14ac:dyDescent="0.3">
      <c r="C9" s="392" t="s">
        <v>170</v>
      </c>
      <c r="D9" s="392"/>
      <c r="E9" s="392"/>
      <c r="F9" s="437" t="s">
        <v>269</v>
      </c>
      <c r="G9" s="438"/>
      <c r="H9" s="438"/>
      <c r="I9" s="438"/>
      <c r="J9" s="438"/>
      <c r="K9" s="439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397" t="s">
        <v>270</v>
      </c>
      <c r="H12" s="398"/>
      <c r="I12" s="398"/>
      <c r="J12" s="398"/>
      <c r="K12" s="399"/>
    </row>
    <row r="13" spans="3:11" ht="15.6" x14ac:dyDescent="0.3">
      <c r="C13" s="36" t="s">
        <v>189</v>
      </c>
      <c r="D13" s="36"/>
      <c r="E13" s="36"/>
      <c r="F13" s="36"/>
      <c r="G13" s="397" t="s">
        <v>271</v>
      </c>
      <c r="H13" s="398"/>
      <c r="I13" s="398"/>
      <c r="J13" s="398"/>
      <c r="K13" s="399"/>
    </row>
    <row r="14" spans="3:11" ht="15.6" x14ac:dyDescent="0.3">
      <c r="C14" s="392" t="s">
        <v>100</v>
      </c>
      <c r="D14" s="392"/>
      <c r="E14" s="392"/>
      <c r="F14" s="392"/>
      <c r="G14" s="409" t="s">
        <v>272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09" t="s">
        <v>273</v>
      </c>
      <c r="H15" s="409"/>
      <c r="I15" s="409"/>
      <c r="J15" s="409"/>
      <c r="K15" s="409"/>
    </row>
    <row r="16" spans="3:11" ht="15.6" x14ac:dyDescent="0.3">
      <c r="C16" s="392" t="s">
        <v>99</v>
      </c>
      <c r="D16" s="392"/>
      <c r="E16" s="392"/>
      <c r="F16" s="392"/>
      <c r="G16" s="442">
        <v>111890</v>
      </c>
      <c r="H16" s="443"/>
      <c r="I16" s="443"/>
      <c r="J16" s="443"/>
      <c r="K16" s="444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42">
        <v>6363</v>
      </c>
      <c r="F18" s="37"/>
      <c r="G18" s="102" t="s">
        <v>103</v>
      </c>
      <c r="H18" s="42">
        <v>2050</v>
      </c>
      <c r="I18" s="107"/>
      <c r="J18" s="102" t="s">
        <v>104</v>
      </c>
      <c r="K18" s="42">
        <v>2910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397" t="s">
        <v>224</v>
      </c>
      <c r="G21" s="398"/>
      <c r="H21" s="398"/>
      <c r="I21" s="398"/>
      <c r="J21" s="398"/>
      <c r="K21" s="399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393" t="s">
        <v>209</v>
      </c>
      <c r="G24" s="394"/>
      <c r="H24" s="394"/>
      <c r="I24" s="394"/>
      <c r="J24" s="394"/>
      <c r="K24" s="39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397" t="s">
        <v>222</v>
      </c>
      <c r="G27" s="398"/>
      <c r="H27" s="398"/>
      <c r="I27" s="398"/>
      <c r="J27" s="398"/>
      <c r="K27" s="399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397"/>
      <c r="G30" s="398"/>
      <c r="H30" s="398"/>
      <c r="I30" s="398"/>
      <c r="J30" s="398"/>
      <c r="K30" s="399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2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2" ht="15.6" x14ac:dyDescent="0.3">
      <c r="C34" s="392" t="s">
        <v>142</v>
      </c>
      <c r="D34" s="392"/>
      <c r="E34" s="392"/>
      <c r="F34" s="400"/>
      <c r="G34" s="401" t="s">
        <v>274</v>
      </c>
      <c r="H34" s="401"/>
      <c r="I34" s="401"/>
      <c r="J34" s="401"/>
      <c r="K34" s="401"/>
    </row>
    <row r="35" spans="3:12" ht="14.4" customHeight="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2" ht="15.6" x14ac:dyDescent="0.3">
      <c r="C36" s="392" t="s">
        <v>144</v>
      </c>
      <c r="D36" s="392"/>
      <c r="E36" s="392"/>
      <c r="F36" s="400"/>
      <c r="G36" s="401" t="s">
        <v>275</v>
      </c>
      <c r="H36" s="385"/>
      <c r="I36" s="385"/>
      <c r="J36" s="385"/>
      <c r="K36" s="385"/>
    </row>
    <row r="37" spans="3:12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2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2" ht="15.6" x14ac:dyDescent="0.3">
      <c r="C39" s="35" t="s">
        <v>195</v>
      </c>
      <c r="D39" s="107"/>
      <c r="E39" s="107"/>
      <c r="F39" s="107"/>
      <c r="G39" s="107"/>
      <c r="H39" s="107"/>
      <c r="I39" s="107"/>
      <c r="J39" s="107"/>
      <c r="K39" s="107"/>
    </row>
    <row r="40" spans="3:12" x14ac:dyDescent="0.3">
      <c r="C40" s="386" t="s">
        <v>148</v>
      </c>
      <c r="D40" s="386"/>
      <c r="E40" s="43">
        <v>7</v>
      </c>
      <c r="F40" s="107"/>
      <c r="G40" s="387" t="s">
        <v>150</v>
      </c>
      <c r="H40" s="387"/>
      <c r="I40" s="387"/>
      <c r="J40" s="115">
        <v>0</v>
      </c>
      <c r="K40" s="116"/>
    </row>
    <row r="41" spans="3:12" x14ac:dyDescent="0.3">
      <c r="C41" s="386" t="s">
        <v>149</v>
      </c>
      <c r="D41" s="386"/>
      <c r="E41" s="43">
        <v>1</v>
      </c>
      <c r="F41" s="107"/>
      <c r="G41" s="387" t="s">
        <v>151</v>
      </c>
      <c r="H41" s="387"/>
      <c r="I41" s="387"/>
      <c r="J41" s="115">
        <v>2</v>
      </c>
      <c r="K41" s="116"/>
    </row>
    <row r="42" spans="3:12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2" x14ac:dyDescent="0.3">
      <c r="C43" s="386" t="s">
        <v>158</v>
      </c>
      <c r="D43" s="386"/>
      <c r="E43" s="386"/>
      <c r="F43" s="386"/>
      <c r="G43" s="85">
        <v>4</v>
      </c>
      <c r="H43" s="107"/>
      <c r="I43" s="107"/>
      <c r="J43" s="107"/>
      <c r="K43" s="116"/>
    </row>
    <row r="44" spans="3:12" x14ac:dyDescent="0.3">
      <c r="C44" s="104" t="s">
        <v>157</v>
      </c>
      <c r="D44" s="104"/>
      <c r="E44" s="445" t="s">
        <v>266</v>
      </c>
      <c r="F44" s="446"/>
      <c r="G44" s="446"/>
      <c r="H44" s="446"/>
      <c r="I44" s="446"/>
      <c r="J44" s="446"/>
      <c r="K44" s="447"/>
      <c r="L44" s="87" t="s">
        <v>276</v>
      </c>
    </row>
    <row r="45" spans="3:12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2" x14ac:dyDescent="0.3">
      <c r="C46" s="380" t="s">
        <v>193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2" x14ac:dyDescent="0.3">
      <c r="C47" s="382" t="s">
        <v>192</v>
      </c>
      <c r="D47" s="383"/>
      <c r="E47" s="383"/>
      <c r="F47" s="383"/>
      <c r="G47" s="383"/>
      <c r="H47" s="128" t="s">
        <v>203</v>
      </c>
      <c r="I47" s="39" t="s">
        <v>156</v>
      </c>
      <c r="J47" s="107"/>
      <c r="K47" s="119"/>
    </row>
    <row r="48" spans="3:12" x14ac:dyDescent="0.3">
      <c r="C48" s="383" t="s">
        <v>155</v>
      </c>
      <c r="D48" s="383"/>
      <c r="E48" s="383"/>
      <c r="F48" s="383"/>
      <c r="G48" s="383"/>
      <c r="H48" s="128" t="s">
        <v>203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384" t="s">
        <v>277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</sheetData>
  <mergeCells count="43"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  <mergeCell ref="C34:F34"/>
    <mergeCell ref="G34:K34"/>
    <mergeCell ref="G35:K35"/>
    <mergeCell ref="C36:F36"/>
    <mergeCell ref="G36:K36"/>
    <mergeCell ref="C24:E24"/>
    <mergeCell ref="F24:K24"/>
    <mergeCell ref="C27:E27"/>
    <mergeCell ref="F27:K27"/>
    <mergeCell ref="C30:E30"/>
    <mergeCell ref="F30:K30"/>
    <mergeCell ref="C16:F16"/>
    <mergeCell ref="G16:K16"/>
    <mergeCell ref="C17:F17"/>
    <mergeCell ref="C21:E21"/>
    <mergeCell ref="F21:K21"/>
    <mergeCell ref="G13:K13"/>
    <mergeCell ref="C14:F14"/>
    <mergeCell ref="G14:K14"/>
    <mergeCell ref="C15:F15"/>
    <mergeCell ref="G15:K15"/>
    <mergeCell ref="C8:E8"/>
    <mergeCell ref="F8:K8"/>
    <mergeCell ref="C9:E9"/>
    <mergeCell ref="F9:K9"/>
    <mergeCell ref="C12:F12"/>
    <mergeCell ref="G12:K12"/>
    <mergeCell ref="C1:K1"/>
    <mergeCell ref="C4:K4"/>
    <mergeCell ref="C5:K5"/>
    <mergeCell ref="C7:E7"/>
    <mergeCell ref="F7:K7"/>
  </mergeCell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workbookViewId="0">
      <selection activeCell="C1" sqref="C1:K1"/>
    </sheetView>
  </sheetViews>
  <sheetFormatPr defaultRowHeight="14.4" x14ac:dyDescent="0.3"/>
  <cols>
    <col min="1" max="11" width="8" style="195" customWidth="1"/>
  </cols>
  <sheetData>
    <row r="1" spans="3:11" x14ac:dyDescent="0.3">
      <c r="C1" s="448" t="s">
        <v>344</v>
      </c>
      <c r="D1" s="449"/>
      <c r="E1" s="449"/>
      <c r="F1" s="449"/>
      <c r="G1" s="449"/>
      <c r="H1" s="449"/>
      <c r="I1" s="449"/>
      <c r="J1" s="449"/>
      <c r="K1" s="449"/>
    </row>
    <row r="4" spans="3:11" ht="15.6" x14ac:dyDescent="0.3">
      <c r="C4" s="450" t="s">
        <v>94</v>
      </c>
      <c r="D4" s="449"/>
      <c r="E4" s="449"/>
      <c r="F4" s="449"/>
      <c r="G4" s="449"/>
      <c r="H4" s="449"/>
      <c r="I4" s="449"/>
      <c r="J4" s="449"/>
      <c r="K4" s="449"/>
    </row>
    <row r="5" spans="3:11" ht="15.6" x14ac:dyDescent="0.3">
      <c r="C5" s="450" t="s">
        <v>194</v>
      </c>
      <c r="D5" s="449"/>
      <c r="E5" s="449"/>
      <c r="F5" s="449"/>
      <c r="G5" s="449"/>
      <c r="H5" s="449"/>
      <c r="I5" s="449"/>
      <c r="J5" s="449"/>
      <c r="K5" s="449"/>
    </row>
    <row r="7" spans="3:11" ht="15.6" x14ac:dyDescent="0.3">
      <c r="C7" s="451" t="s">
        <v>95</v>
      </c>
      <c r="D7" s="449"/>
      <c r="E7" s="449"/>
      <c r="F7" s="452" t="s">
        <v>345</v>
      </c>
      <c r="G7" s="453"/>
      <c r="H7" s="453"/>
      <c r="I7" s="453"/>
      <c r="J7" s="453"/>
      <c r="K7" s="454"/>
    </row>
    <row r="8" spans="3:11" ht="15.6" x14ac:dyDescent="0.3">
      <c r="C8" s="451" t="s">
        <v>96</v>
      </c>
      <c r="D8" s="449"/>
      <c r="E8" s="449"/>
      <c r="F8" s="452" t="s">
        <v>346</v>
      </c>
      <c r="G8" s="453"/>
      <c r="H8" s="453"/>
      <c r="I8" s="453"/>
      <c r="J8" s="453"/>
      <c r="K8" s="454"/>
    </row>
    <row r="9" spans="3:11" ht="15.6" x14ac:dyDescent="0.3">
      <c r="C9" s="451" t="s">
        <v>170</v>
      </c>
      <c r="D9" s="449"/>
      <c r="E9" s="449"/>
      <c r="F9" s="452" t="s">
        <v>347</v>
      </c>
      <c r="G9" s="453"/>
      <c r="H9" s="453"/>
      <c r="I9" s="453"/>
      <c r="J9" s="453"/>
      <c r="K9" s="454"/>
    </row>
    <row r="11" spans="3:11" ht="15.6" x14ac:dyDescent="0.3">
      <c r="C11" s="201" t="s">
        <v>97</v>
      </c>
    </row>
    <row r="12" spans="3:11" ht="15.6" x14ac:dyDescent="0.3">
      <c r="C12" s="451" t="s">
        <v>190</v>
      </c>
      <c r="D12" s="449"/>
      <c r="E12" s="449"/>
      <c r="F12" s="449"/>
      <c r="G12" s="455" t="s">
        <v>348</v>
      </c>
      <c r="H12" s="453"/>
      <c r="I12" s="453"/>
      <c r="J12" s="453"/>
      <c r="K12" s="454"/>
    </row>
    <row r="13" spans="3:11" ht="15.6" x14ac:dyDescent="0.3">
      <c r="C13" s="202" t="s">
        <v>189</v>
      </c>
      <c r="D13" s="202"/>
      <c r="E13" s="202"/>
      <c r="F13" s="202"/>
      <c r="G13" s="455" t="s">
        <v>349</v>
      </c>
      <c r="H13" s="453"/>
      <c r="I13" s="453"/>
      <c r="J13" s="453"/>
      <c r="K13" s="454"/>
    </row>
    <row r="14" spans="3:11" ht="15.6" x14ac:dyDescent="0.3">
      <c r="C14" s="451" t="s">
        <v>100</v>
      </c>
      <c r="D14" s="449"/>
      <c r="E14" s="449"/>
      <c r="F14" s="449"/>
      <c r="G14" s="455" t="s">
        <v>340</v>
      </c>
      <c r="H14" s="453"/>
      <c r="I14" s="453"/>
      <c r="J14" s="453"/>
      <c r="K14" s="454"/>
    </row>
    <row r="15" spans="3:11" ht="15.6" x14ac:dyDescent="0.3">
      <c r="C15" s="451" t="s">
        <v>98</v>
      </c>
      <c r="D15" s="449"/>
      <c r="E15" s="449"/>
      <c r="F15" s="449"/>
      <c r="G15" s="455" t="s">
        <v>350</v>
      </c>
      <c r="H15" s="453"/>
      <c r="I15" s="453"/>
      <c r="J15" s="453"/>
      <c r="K15" s="454"/>
    </row>
    <row r="16" spans="3:11" ht="15.6" x14ac:dyDescent="0.3">
      <c r="C16" s="451" t="s">
        <v>99</v>
      </c>
      <c r="D16" s="449"/>
      <c r="E16" s="449"/>
      <c r="F16" s="449"/>
      <c r="G16" s="456">
        <v>42996</v>
      </c>
      <c r="H16" s="453"/>
      <c r="I16" s="453"/>
      <c r="J16" s="453"/>
      <c r="K16" s="454"/>
    </row>
    <row r="17" spans="3:11" ht="15.6" x14ac:dyDescent="0.3">
      <c r="C17" s="451" t="s">
        <v>101</v>
      </c>
      <c r="D17" s="449"/>
      <c r="E17" s="449"/>
      <c r="F17" s="449"/>
    </row>
    <row r="18" spans="3:11" ht="15.6" x14ac:dyDescent="0.3">
      <c r="D18" s="92" t="s">
        <v>102</v>
      </c>
      <c r="E18" s="203">
        <v>769</v>
      </c>
      <c r="F18" s="204"/>
      <c r="G18" s="92" t="s">
        <v>103</v>
      </c>
      <c r="H18" s="203">
        <v>210</v>
      </c>
      <c r="J18" s="92" t="s">
        <v>104</v>
      </c>
      <c r="K18" s="203">
        <v>290</v>
      </c>
    </row>
    <row r="20" spans="3:11" ht="15.6" x14ac:dyDescent="0.3">
      <c r="C20" s="201" t="s">
        <v>105</v>
      </c>
    </row>
    <row r="21" spans="3:11" ht="15.6" x14ac:dyDescent="0.3">
      <c r="C21" s="451" t="s">
        <v>106</v>
      </c>
      <c r="D21" s="449"/>
      <c r="E21" s="449"/>
      <c r="F21" s="455" t="s">
        <v>330</v>
      </c>
      <c r="G21" s="453"/>
      <c r="H21" s="453"/>
      <c r="I21" s="453"/>
      <c r="J21" s="453"/>
      <c r="K21" s="454"/>
    </row>
    <row r="22" spans="3:11" x14ac:dyDescent="0.3">
      <c r="C22" s="205"/>
      <c r="D22" s="206"/>
      <c r="E22" s="206"/>
      <c r="F22" s="205" t="s">
        <v>143</v>
      </c>
      <c r="G22" s="206"/>
      <c r="H22" s="206"/>
      <c r="I22" s="206"/>
      <c r="J22" s="206"/>
      <c r="K22" s="206"/>
    </row>
    <row r="23" spans="3:11" x14ac:dyDescent="0.3">
      <c r="C23" s="205"/>
      <c r="D23" s="206"/>
      <c r="E23" s="206"/>
      <c r="F23" s="205"/>
      <c r="G23" s="206"/>
      <c r="H23" s="206"/>
      <c r="I23" s="206"/>
      <c r="J23" s="206"/>
      <c r="K23" s="206"/>
    </row>
    <row r="24" spans="3:11" ht="15.6" x14ac:dyDescent="0.3">
      <c r="C24" s="451" t="s">
        <v>107</v>
      </c>
      <c r="D24" s="449"/>
      <c r="E24" s="449"/>
      <c r="F24" s="457" t="s">
        <v>209</v>
      </c>
      <c r="G24" s="453"/>
      <c r="H24" s="453"/>
      <c r="I24" s="453"/>
      <c r="J24" s="453"/>
      <c r="K24" s="454"/>
    </row>
    <row r="25" spans="3:11" x14ac:dyDescent="0.3">
      <c r="C25" s="205"/>
      <c r="D25" s="206"/>
      <c r="E25" s="206"/>
      <c r="F25" s="205" t="s">
        <v>108</v>
      </c>
      <c r="G25" s="206"/>
      <c r="H25" s="206"/>
      <c r="I25" s="206"/>
      <c r="J25" s="206"/>
      <c r="K25" s="206"/>
    </row>
    <row r="26" spans="3:11" x14ac:dyDescent="0.3">
      <c r="C26" s="205"/>
      <c r="D26" s="206"/>
      <c r="E26" s="206"/>
      <c r="F26" s="205"/>
      <c r="G26" s="206"/>
      <c r="H26" s="206"/>
      <c r="I26" s="206"/>
      <c r="J26" s="206"/>
      <c r="K26" s="206"/>
    </row>
    <row r="27" spans="3:11" ht="15.6" x14ac:dyDescent="0.3">
      <c r="C27" s="451" t="s">
        <v>109</v>
      </c>
      <c r="D27" s="449"/>
      <c r="E27" s="449"/>
      <c r="F27" s="455" t="s">
        <v>222</v>
      </c>
      <c r="G27" s="453"/>
      <c r="H27" s="453"/>
      <c r="I27" s="453"/>
      <c r="J27" s="453"/>
      <c r="K27" s="454"/>
    </row>
    <row r="28" spans="3:11" x14ac:dyDescent="0.3">
      <c r="C28" s="205"/>
      <c r="F28" s="205" t="s">
        <v>112</v>
      </c>
    </row>
    <row r="29" spans="3:11" x14ac:dyDescent="0.3">
      <c r="C29" s="205"/>
      <c r="F29" s="205"/>
    </row>
    <row r="30" spans="3:11" ht="15.6" x14ac:dyDescent="0.3">
      <c r="C30" s="451" t="s">
        <v>110</v>
      </c>
      <c r="D30" s="449"/>
      <c r="E30" s="449"/>
      <c r="F30" s="455" t="s">
        <v>351</v>
      </c>
      <c r="G30" s="453"/>
      <c r="H30" s="453"/>
      <c r="I30" s="453"/>
      <c r="J30" s="453"/>
      <c r="K30" s="454"/>
    </row>
    <row r="31" spans="3:11" x14ac:dyDescent="0.3">
      <c r="C31" s="205"/>
      <c r="F31" s="205" t="s">
        <v>111</v>
      </c>
    </row>
    <row r="33" spans="3:11" ht="15.6" x14ac:dyDescent="0.3">
      <c r="C33" s="201" t="s">
        <v>141</v>
      </c>
    </row>
    <row r="34" spans="3:11" ht="15.6" x14ac:dyDescent="0.3">
      <c r="C34" s="451" t="s">
        <v>142</v>
      </c>
      <c r="D34" s="449"/>
      <c r="E34" s="449"/>
      <c r="F34" s="458"/>
      <c r="G34" s="459" t="s">
        <v>352</v>
      </c>
      <c r="H34" s="453"/>
      <c r="I34" s="453"/>
      <c r="J34" s="453"/>
      <c r="K34" s="454"/>
    </row>
    <row r="35" spans="3:11" x14ac:dyDescent="0.3">
      <c r="C35" s="205"/>
      <c r="G35" s="460" t="s">
        <v>146</v>
      </c>
      <c r="H35" s="453"/>
      <c r="I35" s="453"/>
      <c r="J35" s="453"/>
      <c r="K35" s="453"/>
    </row>
    <row r="36" spans="3:11" ht="15.6" x14ac:dyDescent="0.3">
      <c r="C36" s="451" t="s">
        <v>144</v>
      </c>
      <c r="D36" s="449"/>
      <c r="E36" s="449"/>
      <c r="F36" s="458"/>
      <c r="G36" s="459"/>
      <c r="H36" s="453"/>
      <c r="I36" s="453"/>
      <c r="J36" s="453"/>
      <c r="K36" s="454"/>
    </row>
    <row r="37" spans="3:11" x14ac:dyDescent="0.3">
      <c r="C37" s="205"/>
      <c r="G37" s="461" t="s">
        <v>145</v>
      </c>
      <c r="H37" s="462"/>
      <c r="I37" s="462"/>
      <c r="J37" s="462"/>
      <c r="K37" s="462"/>
    </row>
    <row r="38" spans="3:11" x14ac:dyDescent="0.3">
      <c r="C38" s="205"/>
      <c r="G38" s="207"/>
      <c r="H38" s="207"/>
      <c r="I38" s="207"/>
      <c r="J38" s="207"/>
      <c r="K38" s="207"/>
    </row>
    <row r="39" spans="3:11" ht="15.6" x14ac:dyDescent="0.3">
      <c r="C39" s="201" t="s">
        <v>195</v>
      </c>
    </row>
    <row r="40" spans="3:11" x14ac:dyDescent="0.3">
      <c r="C40" s="463" t="s">
        <v>148</v>
      </c>
      <c r="D40" s="449"/>
      <c r="E40" s="192">
        <v>1</v>
      </c>
      <c r="G40" s="464" t="s">
        <v>150</v>
      </c>
      <c r="H40" s="449"/>
      <c r="I40" s="449"/>
      <c r="J40" s="203">
        <v>2</v>
      </c>
      <c r="K40" s="208"/>
    </row>
    <row r="41" spans="3:11" x14ac:dyDescent="0.3">
      <c r="C41" s="463" t="s">
        <v>149</v>
      </c>
      <c r="D41" s="449"/>
      <c r="E41" s="192"/>
      <c r="G41" s="464" t="s">
        <v>151</v>
      </c>
      <c r="H41" s="449"/>
      <c r="I41" s="449"/>
      <c r="J41" s="203">
        <v>4</v>
      </c>
      <c r="K41" s="208"/>
    </row>
    <row r="42" spans="3:11" x14ac:dyDescent="0.3">
      <c r="C42" s="97"/>
      <c r="D42" s="97"/>
      <c r="E42" s="208"/>
      <c r="G42" s="209" t="s">
        <v>159</v>
      </c>
      <c r="H42" s="101"/>
      <c r="I42" s="101"/>
      <c r="K42" s="208"/>
    </row>
    <row r="43" spans="3:11" x14ac:dyDescent="0.3">
      <c r="C43" s="463" t="s">
        <v>158</v>
      </c>
      <c r="D43" s="449"/>
      <c r="E43" s="449"/>
      <c r="F43" s="449"/>
      <c r="G43" s="210"/>
      <c r="K43" s="208"/>
    </row>
    <row r="44" spans="3:11" x14ac:dyDescent="0.3">
      <c r="C44" s="97" t="s">
        <v>157</v>
      </c>
      <c r="D44" s="97"/>
      <c r="E44" s="459"/>
      <c r="F44" s="453"/>
      <c r="G44" s="453"/>
      <c r="H44" s="453"/>
      <c r="I44" s="453"/>
      <c r="J44" s="453"/>
      <c r="K44" s="454"/>
    </row>
    <row r="45" spans="3:11" x14ac:dyDescent="0.3">
      <c r="C45" s="97"/>
      <c r="D45" s="97"/>
      <c r="E45" s="92"/>
    </row>
    <row r="46" spans="3:11" x14ac:dyDescent="0.3">
      <c r="C46" s="380" t="s">
        <v>193</v>
      </c>
      <c r="D46" s="449"/>
      <c r="E46" s="449"/>
      <c r="F46" s="449"/>
      <c r="G46" s="449"/>
      <c r="H46" s="211" t="s">
        <v>203</v>
      </c>
      <c r="I46" s="206" t="s">
        <v>156</v>
      </c>
    </row>
    <row r="47" spans="3:11" x14ac:dyDescent="0.3">
      <c r="C47" s="382" t="s">
        <v>192</v>
      </c>
      <c r="D47" s="449"/>
      <c r="E47" s="449"/>
      <c r="F47" s="449"/>
      <c r="G47" s="449"/>
      <c r="H47" s="192" t="s">
        <v>203</v>
      </c>
      <c r="I47" s="206" t="s">
        <v>156</v>
      </c>
    </row>
    <row r="48" spans="3:11" x14ac:dyDescent="0.3">
      <c r="C48" s="382" t="s">
        <v>155</v>
      </c>
      <c r="D48" s="449"/>
      <c r="E48" s="449"/>
      <c r="F48" s="449"/>
      <c r="G48" s="449"/>
      <c r="H48" s="192" t="s">
        <v>203</v>
      </c>
      <c r="I48" s="206" t="s">
        <v>156</v>
      </c>
    </row>
    <row r="49" spans="3:11" ht="15.6" x14ac:dyDescent="0.3">
      <c r="C49" s="202"/>
      <c r="H49" s="101"/>
    </row>
    <row r="50" spans="3:11" ht="15.6" x14ac:dyDescent="0.3">
      <c r="C50" s="201" t="s">
        <v>147</v>
      </c>
    </row>
    <row r="51" spans="3:11" ht="15.6" x14ac:dyDescent="0.3">
      <c r="C51" s="204"/>
    </row>
    <row r="52" spans="3:11" x14ac:dyDescent="0.3">
      <c r="C52" s="459" t="s">
        <v>353</v>
      </c>
      <c r="D52" s="453"/>
      <c r="E52" s="453"/>
      <c r="F52" s="453"/>
      <c r="G52" s="453"/>
      <c r="H52" s="453"/>
      <c r="I52" s="453"/>
      <c r="J52" s="453"/>
      <c r="K52" s="454"/>
    </row>
  </sheetData>
  <mergeCells count="43"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  <mergeCell ref="C34:F34"/>
    <mergeCell ref="G34:K34"/>
    <mergeCell ref="G35:K35"/>
    <mergeCell ref="C36:F36"/>
    <mergeCell ref="G36:K36"/>
    <mergeCell ref="C24:E24"/>
    <mergeCell ref="F24:K24"/>
    <mergeCell ref="C27:E27"/>
    <mergeCell ref="F27:K27"/>
    <mergeCell ref="C30:E30"/>
    <mergeCell ref="F30:K30"/>
    <mergeCell ref="C16:F16"/>
    <mergeCell ref="G16:K16"/>
    <mergeCell ref="C17:F17"/>
    <mergeCell ref="C21:E21"/>
    <mergeCell ref="F21:K21"/>
    <mergeCell ref="G13:K13"/>
    <mergeCell ref="C14:F14"/>
    <mergeCell ref="G14:K14"/>
    <mergeCell ref="C15:F15"/>
    <mergeCell ref="G15:K15"/>
    <mergeCell ref="C8:E8"/>
    <mergeCell ref="F8:K8"/>
    <mergeCell ref="C9:E9"/>
    <mergeCell ref="F9:K9"/>
    <mergeCell ref="C12:F12"/>
    <mergeCell ref="G12:K12"/>
    <mergeCell ref="C1:K1"/>
    <mergeCell ref="C4:K4"/>
    <mergeCell ref="C5:K5"/>
    <mergeCell ref="C7:E7"/>
    <mergeCell ref="F7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workbookViewId="0">
      <selection sqref="A1:I1"/>
    </sheetView>
  </sheetViews>
  <sheetFormatPr defaultRowHeight="14.4" x14ac:dyDescent="0.3"/>
  <cols>
    <col min="1" max="9" width="8" style="195" customWidth="1"/>
  </cols>
  <sheetData>
    <row r="1" spans="1:9" x14ac:dyDescent="0.3">
      <c r="A1" s="448" t="s">
        <v>344</v>
      </c>
      <c r="B1" s="449"/>
      <c r="C1" s="449"/>
      <c r="D1" s="449"/>
      <c r="E1" s="449"/>
      <c r="F1" s="449"/>
      <c r="G1" s="449"/>
      <c r="H1" s="449"/>
      <c r="I1" s="449"/>
    </row>
    <row r="4" spans="1:9" ht="15.6" x14ac:dyDescent="0.3">
      <c r="A4" s="450" t="s">
        <v>94</v>
      </c>
      <c r="B4" s="449"/>
      <c r="C4" s="449"/>
      <c r="D4" s="449"/>
      <c r="E4" s="449"/>
      <c r="F4" s="449"/>
      <c r="G4" s="449"/>
      <c r="H4" s="449"/>
      <c r="I4" s="449"/>
    </row>
    <row r="5" spans="1:9" ht="15.6" x14ac:dyDescent="0.3">
      <c r="A5" s="450" t="s">
        <v>194</v>
      </c>
      <c r="B5" s="449"/>
      <c r="C5" s="449"/>
      <c r="D5" s="449"/>
      <c r="E5" s="449"/>
      <c r="F5" s="449"/>
      <c r="G5" s="449"/>
      <c r="H5" s="449"/>
      <c r="I5" s="449"/>
    </row>
    <row r="7" spans="1:9" ht="15.6" x14ac:dyDescent="0.3">
      <c r="A7" s="451" t="s">
        <v>95</v>
      </c>
      <c r="B7" s="449"/>
      <c r="C7" s="449"/>
      <c r="D7" s="452" t="s">
        <v>345</v>
      </c>
      <c r="E7" s="453"/>
      <c r="F7" s="453"/>
      <c r="G7" s="453"/>
      <c r="H7" s="453"/>
      <c r="I7" s="454"/>
    </row>
    <row r="8" spans="1:9" ht="15.6" x14ac:dyDescent="0.3">
      <c r="A8" s="451" t="s">
        <v>96</v>
      </c>
      <c r="B8" s="449"/>
      <c r="C8" s="449"/>
      <c r="D8" s="452" t="s">
        <v>346</v>
      </c>
      <c r="E8" s="453"/>
      <c r="F8" s="453"/>
      <c r="G8" s="453"/>
      <c r="H8" s="453"/>
      <c r="I8" s="454"/>
    </row>
    <row r="9" spans="1:9" ht="15.6" x14ac:dyDescent="0.3">
      <c r="A9" s="451" t="s">
        <v>170</v>
      </c>
      <c r="B9" s="449"/>
      <c r="C9" s="449"/>
      <c r="D9" s="452" t="s">
        <v>347</v>
      </c>
      <c r="E9" s="453"/>
      <c r="F9" s="453"/>
      <c r="G9" s="453"/>
      <c r="H9" s="453"/>
      <c r="I9" s="454"/>
    </row>
    <row r="11" spans="1:9" ht="15.6" x14ac:dyDescent="0.3">
      <c r="A11" s="201" t="s">
        <v>97</v>
      </c>
    </row>
    <row r="12" spans="1:9" ht="15.6" x14ac:dyDescent="0.3">
      <c r="A12" s="451" t="s">
        <v>190</v>
      </c>
      <c r="B12" s="449"/>
      <c r="C12" s="449"/>
      <c r="D12" s="449"/>
      <c r="E12" s="455" t="s">
        <v>354</v>
      </c>
      <c r="F12" s="453"/>
      <c r="G12" s="453"/>
      <c r="H12" s="453"/>
      <c r="I12" s="454"/>
    </row>
    <row r="13" spans="1:9" ht="15.6" x14ac:dyDescent="0.3">
      <c r="A13" s="202" t="s">
        <v>189</v>
      </c>
      <c r="B13" s="202"/>
      <c r="C13" s="202"/>
      <c r="D13" s="202"/>
      <c r="E13" s="455" t="s">
        <v>349</v>
      </c>
      <c r="F13" s="453"/>
      <c r="G13" s="453"/>
      <c r="H13" s="453"/>
      <c r="I13" s="454"/>
    </row>
    <row r="14" spans="1:9" ht="15.6" x14ac:dyDescent="0.3">
      <c r="A14" s="451" t="s">
        <v>100</v>
      </c>
      <c r="B14" s="449"/>
      <c r="C14" s="449"/>
      <c r="D14" s="449"/>
      <c r="E14" s="455" t="s">
        <v>212</v>
      </c>
      <c r="F14" s="453"/>
      <c r="G14" s="453"/>
      <c r="H14" s="453"/>
      <c r="I14" s="454"/>
    </row>
    <row r="15" spans="1:9" ht="15.6" x14ac:dyDescent="0.3">
      <c r="A15" s="451" t="s">
        <v>98</v>
      </c>
      <c r="B15" s="449"/>
      <c r="C15" s="449"/>
      <c r="D15" s="449"/>
      <c r="E15" s="455">
        <v>176</v>
      </c>
      <c r="F15" s="453"/>
      <c r="G15" s="453"/>
      <c r="H15" s="453"/>
      <c r="I15" s="454"/>
    </row>
    <row r="16" spans="1:9" ht="15.6" x14ac:dyDescent="0.3">
      <c r="A16" s="451" t="s">
        <v>99</v>
      </c>
      <c r="B16" s="449"/>
      <c r="C16" s="449"/>
      <c r="D16" s="449"/>
      <c r="E16" s="456">
        <v>427210</v>
      </c>
      <c r="F16" s="453"/>
      <c r="G16" s="453"/>
      <c r="H16" s="453"/>
      <c r="I16" s="454"/>
    </row>
    <row r="17" spans="1:9" ht="15.6" x14ac:dyDescent="0.3">
      <c r="A17" s="451" t="s">
        <v>101</v>
      </c>
      <c r="B17" s="449"/>
      <c r="C17" s="449"/>
      <c r="D17" s="449"/>
    </row>
    <row r="18" spans="1:9" ht="15.6" x14ac:dyDescent="0.3">
      <c r="B18" s="92" t="s">
        <v>102</v>
      </c>
      <c r="C18" s="203">
        <v>882</v>
      </c>
      <c r="D18" s="204"/>
      <c r="E18" s="92" t="s">
        <v>103</v>
      </c>
      <c r="F18" s="203">
        <v>238</v>
      </c>
      <c r="H18" s="92" t="s">
        <v>104</v>
      </c>
      <c r="I18" s="203">
        <v>365</v>
      </c>
    </row>
    <row r="20" spans="1:9" ht="15.6" x14ac:dyDescent="0.3">
      <c r="A20" s="201" t="s">
        <v>105</v>
      </c>
    </row>
    <row r="21" spans="1:9" ht="15.6" x14ac:dyDescent="0.3">
      <c r="A21" s="451" t="s">
        <v>106</v>
      </c>
      <c r="B21" s="449"/>
      <c r="C21" s="449"/>
      <c r="D21" s="455" t="s">
        <v>330</v>
      </c>
      <c r="E21" s="453"/>
      <c r="F21" s="453"/>
      <c r="G21" s="453"/>
      <c r="H21" s="453"/>
      <c r="I21" s="454"/>
    </row>
    <row r="22" spans="1:9" x14ac:dyDescent="0.3">
      <c r="A22" s="205"/>
      <c r="B22" s="206"/>
      <c r="C22" s="206"/>
      <c r="D22" s="205" t="s">
        <v>143</v>
      </c>
      <c r="E22" s="206"/>
      <c r="F22" s="206"/>
      <c r="G22" s="206"/>
      <c r="H22" s="206"/>
      <c r="I22" s="206"/>
    </row>
    <row r="23" spans="1:9" x14ac:dyDescent="0.3">
      <c r="A23" s="205"/>
      <c r="B23" s="206"/>
      <c r="C23" s="206"/>
      <c r="D23" s="205"/>
      <c r="E23" s="206"/>
      <c r="F23" s="206"/>
      <c r="G23" s="206"/>
      <c r="H23" s="206"/>
      <c r="I23" s="206"/>
    </row>
    <row r="24" spans="1:9" ht="15.6" x14ac:dyDescent="0.3">
      <c r="A24" s="451" t="s">
        <v>107</v>
      </c>
      <c r="B24" s="449"/>
      <c r="C24" s="449"/>
      <c r="D24" s="457" t="s">
        <v>209</v>
      </c>
      <c r="E24" s="453"/>
      <c r="F24" s="453"/>
      <c r="G24" s="453"/>
      <c r="H24" s="453"/>
      <c r="I24" s="454"/>
    </row>
    <row r="25" spans="1:9" x14ac:dyDescent="0.3">
      <c r="A25" s="205"/>
      <c r="B25" s="206"/>
      <c r="C25" s="206"/>
      <c r="D25" s="205" t="s">
        <v>108</v>
      </c>
      <c r="E25" s="206"/>
      <c r="F25" s="206"/>
      <c r="G25" s="206"/>
      <c r="H25" s="206"/>
      <c r="I25" s="206"/>
    </row>
    <row r="26" spans="1:9" x14ac:dyDescent="0.3">
      <c r="A26" s="205"/>
      <c r="B26" s="206"/>
      <c r="C26" s="206"/>
      <c r="D26" s="205"/>
      <c r="E26" s="206"/>
      <c r="F26" s="206"/>
      <c r="G26" s="206"/>
      <c r="H26" s="206"/>
      <c r="I26" s="206"/>
    </row>
    <row r="27" spans="1:9" ht="15.6" x14ac:dyDescent="0.3">
      <c r="A27" s="451" t="s">
        <v>109</v>
      </c>
      <c r="B27" s="449"/>
      <c r="C27" s="449"/>
      <c r="D27" s="455" t="s">
        <v>208</v>
      </c>
      <c r="E27" s="453"/>
      <c r="F27" s="453"/>
      <c r="G27" s="453"/>
      <c r="H27" s="453"/>
      <c r="I27" s="454"/>
    </row>
    <row r="28" spans="1:9" x14ac:dyDescent="0.3">
      <c r="A28" s="205"/>
      <c r="D28" s="205" t="s">
        <v>112</v>
      </c>
    </row>
    <row r="29" spans="1:9" x14ac:dyDescent="0.3">
      <c r="A29" s="205"/>
      <c r="D29" s="205"/>
    </row>
    <row r="30" spans="1:9" ht="15.6" x14ac:dyDescent="0.3">
      <c r="A30" s="451" t="s">
        <v>110</v>
      </c>
      <c r="B30" s="449"/>
      <c r="C30" s="449"/>
      <c r="D30" s="455" t="s">
        <v>355</v>
      </c>
      <c r="E30" s="453"/>
      <c r="F30" s="453"/>
      <c r="G30" s="453"/>
      <c r="H30" s="453"/>
      <c r="I30" s="454"/>
    </row>
    <row r="31" spans="1:9" x14ac:dyDescent="0.3">
      <c r="A31" s="205"/>
      <c r="D31" s="205" t="s">
        <v>111</v>
      </c>
    </row>
    <row r="33" spans="1:9" ht="15.6" x14ac:dyDescent="0.3">
      <c r="A33" s="201" t="s">
        <v>141</v>
      </c>
    </row>
    <row r="34" spans="1:9" ht="15.6" x14ac:dyDescent="0.3">
      <c r="A34" s="451" t="s">
        <v>142</v>
      </c>
      <c r="B34" s="449"/>
      <c r="C34" s="449"/>
      <c r="D34" s="458"/>
      <c r="E34" s="459" t="s">
        <v>356</v>
      </c>
      <c r="F34" s="453"/>
      <c r="G34" s="453"/>
      <c r="H34" s="453"/>
      <c r="I34" s="454"/>
    </row>
    <row r="35" spans="1:9" x14ac:dyDescent="0.3">
      <c r="A35" s="205"/>
      <c r="E35" s="460" t="s">
        <v>146</v>
      </c>
      <c r="F35" s="453"/>
      <c r="G35" s="453"/>
      <c r="H35" s="453"/>
      <c r="I35" s="453"/>
    </row>
    <row r="36" spans="1:9" ht="15.6" x14ac:dyDescent="0.3">
      <c r="A36" s="451" t="s">
        <v>144</v>
      </c>
      <c r="B36" s="449"/>
      <c r="C36" s="449"/>
      <c r="D36" s="458"/>
      <c r="E36" s="459" t="s">
        <v>357</v>
      </c>
      <c r="F36" s="453"/>
      <c r="G36" s="453"/>
      <c r="H36" s="453"/>
      <c r="I36" s="454"/>
    </row>
    <row r="37" spans="1:9" x14ac:dyDescent="0.3">
      <c r="A37" s="205"/>
      <c r="E37" s="461" t="s">
        <v>145</v>
      </c>
      <c r="F37" s="462"/>
      <c r="G37" s="462"/>
      <c r="H37" s="462"/>
      <c r="I37" s="462"/>
    </row>
    <row r="38" spans="1:9" x14ac:dyDescent="0.3">
      <c r="A38" s="205"/>
      <c r="E38" s="207"/>
      <c r="F38" s="207"/>
      <c r="G38" s="207"/>
      <c r="H38" s="207"/>
      <c r="I38" s="207"/>
    </row>
    <row r="39" spans="1:9" ht="15.6" x14ac:dyDescent="0.3">
      <c r="A39" s="201" t="s">
        <v>195</v>
      </c>
    </row>
    <row r="40" spans="1:9" x14ac:dyDescent="0.3">
      <c r="A40" s="463" t="s">
        <v>148</v>
      </c>
      <c r="B40" s="449"/>
      <c r="C40" s="192">
        <v>1</v>
      </c>
      <c r="E40" s="464" t="s">
        <v>150</v>
      </c>
      <c r="F40" s="449"/>
      <c r="G40" s="449"/>
      <c r="H40" s="203">
        <v>1</v>
      </c>
      <c r="I40" s="208"/>
    </row>
    <row r="41" spans="1:9" x14ac:dyDescent="0.3">
      <c r="A41" s="463" t="s">
        <v>149</v>
      </c>
      <c r="B41" s="449"/>
      <c r="C41" s="192">
        <v>1</v>
      </c>
      <c r="E41" s="464" t="s">
        <v>151</v>
      </c>
      <c r="F41" s="449"/>
      <c r="G41" s="449"/>
      <c r="H41" s="203">
        <v>6</v>
      </c>
      <c r="I41" s="208"/>
    </row>
    <row r="42" spans="1:9" x14ac:dyDescent="0.3">
      <c r="A42" s="97"/>
      <c r="B42" s="97"/>
      <c r="C42" s="208"/>
      <c r="E42" s="209" t="s">
        <v>159</v>
      </c>
      <c r="F42" s="101"/>
      <c r="G42" s="101"/>
      <c r="I42" s="208"/>
    </row>
    <row r="43" spans="1:9" x14ac:dyDescent="0.3">
      <c r="A43" s="463" t="s">
        <v>158</v>
      </c>
      <c r="B43" s="449"/>
      <c r="C43" s="449"/>
      <c r="D43" s="449"/>
      <c r="E43" s="210"/>
      <c r="I43" s="208"/>
    </row>
    <row r="44" spans="1:9" x14ac:dyDescent="0.3">
      <c r="A44" s="97" t="s">
        <v>157</v>
      </c>
      <c r="B44" s="97"/>
      <c r="C44" s="459"/>
      <c r="D44" s="453"/>
      <c r="E44" s="453"/>
      <c r="F44" s="453"/>
      <c r="G44" s="453"/>
      <c r="H44" s="453"/>
      <c r="I44" s="454"/>
    </row>
    <row r="45" spans="1:9" x14ac:dyDescent="0.3">
      <c r="A45" s="97"/>
      <c r="B45" s="97"/>
      <c r="C45" s="92"/>
    </row>
    <row r="46" spans="1:9" x14ac:dyDescent="0.3">
      <c r="A46" s="380" t="s">
        <v>152</v>
      </c>
      <c r="B46" s="449"/>
      <c r="C46" s="449"/>
      <c r="D46" s="449"/>
      <c r="E46" s="449"/>
      <c r="F46" s="211" t="s">
        <v>203</v>
      </c>
      <c r="G46" s="206" t="s">
        <v>156</v>
      </c>
    </row>
    <row r="47" spans="1:9" x14ac:dyDescent="0.3">
      <c r="A47" s="382" t="s">
        <v>154</v>
      </c>
      <c r="B47" s="449"/>
      <c r="C47" s="449"/>
      <c r="D47" s="449"/>
      <c r="E47" s="449"/>
      <c r="F47" s="192" t="s">
        <v>203</v>
      </c>
      <c r="G47" s="206" t="s">
        <v>156</v>
      </c>
    </row>
    <row r="48" spans="1:9" x14ac:dyDescent="0.3">
      <c r="A48" s="382" t="s">
        <v>155</v>
      </c>
      <c r="B48" s="449"/>
      <c r="C48" s="449"/>
      <c r="D48" s="449"/>
      <c r="E48" s="449"/>
      <c r="F48" s="192" t="s">
        <v>203</v>
      </c>
      <c r="G48" s="206" t="s">
        <v>156</v>
      </c>
    </row>
    <row r="49" spans="1:9" ht="15.6" x14ac:dyDescent="0.3">
      <c r="A49" s="202"/>
      <c r="F49" s="101"/>
    </row>
    <row r="50" spans="1:9" ht="15.6" x14ac:dyDescent="0.3">
      <c r="A50" s="201" t="s">
        <v>147</v>
      </c>
    </row>
    <row r="51" spans="1:9" ht="15.6" x14ac:dyDescent="0.3">
      <c r="A51" s="204"/>
    </row>
    <row r="52" spans="1:9" x14ac:dyDescent="0.3">
      <c r="A52" s="459" t="s">
        <v>358</v>
      </c>
      <c r="B52" s="453"/>
      <c r="C52" s="453"/>
      <c r="D52" s="453"/>
      <c r="E52" s="453"/>
      <c r="F52" s="453"/>
      <c r="G52" s="453"/>
      <c r="H52" s="453"/>
      <c r="I52" s="454"/>
    </row>
  </sheetData>
  <mergeCells count="43">
    <mergeCell ref="E37:I37"/>
    <mergeCell ref="A46:E46"/>
    <mergeCell ref="A47:E47"/>
    <mergeCell ref="A48:E48"/>
    <mergeCell ref="A52:I52"/>
    <mergeCell ref="A40:B40"/>
    <mergeCell ref="E40:G40"/>
    <mergeCell ref="A41:B41"/>
    <mergeCell ref="E41:G41"/>
    <mergeCell ref="A43:D43"/>
    <mergeCell ref="C44:I44"/>
    <mergeCell ref="A34:D34"/>
    <mergeCell ref="E34:I34"/>
    <mergeCell ref="E35:I35"/>
    <mergeCell ref="A36:D36"/>
    <mergeCell ref="E36:I36"/>
    <mergeCell ref="A24:C24"/>
    <mergeCell ref="D24:I24"/>
    <mergeCell ref="A27:C27"/>
    <mergeCell ref="D27:I27"/>
    <mergeCell ref="A30:C30"/>
    <mergeCell ref="D30:I30"/>
    <mergeCell ref="A16:D16"/>
    <mergeCell ref="E16:I16"/>
    <mergeCell ref="A17:D17"/>
    <mergeCell ref="A21:C21"/>
    <mergeCell ref="D21:I21"/>
    <mergeCell ref="E13:I13"/>
    <mergeCell ref="A14:D14"/>
    <mergeCell ref="E14:I14"/>
    <mergeCell ref="A15:D15"/>
    <mergeCell ref="E15:I15"/>
    <mergeCell ref="A8:C8"/>
    <mergeCell ref="D8:I8"/>
    <mergeCell ref="A9:C9"/>
    <mergeCell ref="D9:I9"/>
    <mergeCell ref="A12:D12"/>
    <mergeCell ref="E12:I12"/>
    <mergeCell ref="A1:I1"/>
    <mergeCell ref="A4:I4"/>
    <mergeCell ref="A5:I5"/>
    <mergeCell ref="A7:C7"/>
    <mergeCell ref="D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3"/>
  <sheetViews>
    <sheetView topLeftCell="C1" workbookViewId="0">
      <selection activeCell="C1" sqref="C1:K1"/>
    </sheetView>
  </sheetViews>
  <sheetFormatPr defaultRowHeight="14.4" x14ac:dyDescent="0.3"/>
  <cols>
    <col min="1" max="2" width="9.109375" hidden="1" customWidth="1"/>
  </cols>
  <sheetData>
    <row r="1" spans="3:11" x14ac:dyDescent="0.3">
      <c r="C1" s="411" t="s">
        <v>153</v>
      </c>
      <c r="D1" s="411"/>
      <c r="E1" s="411"/>
      <c r="F1" s="411"/>
      <c r="G1" s="411"/>
      <c r="H1" s="411"/>
      <c r="I1" s="411"/>
      <c r="J1" s="411"/>
      <c r="K1" s="411"/>
    </row>
    <row r="2" spans="3:11" x14ac:dyDescent="0.3">
      <c r="C2" s="107"/>
      <c r="D2" s="107"/>
      <c r="E2" s="107"/>
      <c r="F2" s="107"/>
      <c r="G2" s="107"/>
      <c r="H2" s="107"/>
      <c r="I2" s="107"/>
      <c r="J2" s="107"/>
      <c r="K2" s="107"/>
    </row>
    <row r="3" spans="3:11" x14ac:dyDescent="0.3">
      <c r="D3" s="107"/>
      <c r="E3" s="107"/>
      <c r="F3" s="107"/>
      <c r="G3" s="107"/>
      <c r="H3" s="107"/>
      <c r="I3" s="107"/>
      <c r="J3" s="107"/>
      <c r="K3" s="107"/>
    </row>
    <row r="4" spans="3:11" ht="15.6" x14ac:dyDescent="0.3">
      <c r="C4" s="412" t="s">
        <v>94</v>
      </c>
      <c r="D4" s="412"/>
      <c r="E4" s="412"/>
      <c r="F4" s="412"/>
      <c r="G4" s="412"/>
      <c r="H4" s="412"/>
      <c r="I4" s="412"/>
      <c r="J4" s="412"/>
      <c r="K4" s="412"/>
    </row>
    <row r="5" spans="3:11" ht="15.6" x14ac:dyDescent="0.3">
      <c r="C5" s="412" t="s">
        <v>194</v>
      </c>
      <c r="D5" s="412"/>
      <c r="E5" s="412"/>
      <c r="F5" s="412"/>
      <c r="G5" s="412"/>
      <c r="H5" s="412"/>
      <c r="I5" s="412"/>
      <c r="J5" s="412"/>
      <c r="K5" s="412"/>
    </row>
    <row r="6" spans="3:11" x14ac:dyDescent="0.3">
      <c r="C6" s="107"/>
      <c r="D6" s="107"/>
      <c r="E6" s="107"/>
      <c r="F6" s="107"/>
      <c r="G6" s="107"/>
      <c r="H6" s="107"/>
      <c r="I6" s="107"/>
      <c r="J6" s="107"/>
      <c r="K6" s="107"/>
    </row>
    <row r="7" spans="3:11" ht="15.6" x14ac:dyDescent="0.3">
      <c r="C7" s="392" t="s">
        <v>95</v>
      </c>
      <c r="D7" s="392"/>
      <c r="E7" s="392"/>
      <c r="F7" s="406" t="s">
        <v>278</v>
      </c>
      <c r="G7" s="407"/>
      <c r="H7" s="407"/>
      <c r="I7" s="407"/>
      <c r="J7" s="407"/>
      <c r="K7" s="408"/>
    </row>
    <row r="8" spans="3:11" ht="15.6" x14ac:dyDescent="0.3">
      <c r="C8" s="392" t="s">
        <v>96</v>
      </c>
      <c r="D8" s="392"/>
      <c r="E8" s="392"/>
      <c r="F8" s="406" t="s">
        <v>5</v>
      </c>
      <c r="G8" s="407"/>
      <c r="H8" s="407"/>
      <c r="I8" s="407"/>
      <c r="J8" s="407"/>
      <c r="K8" s="408"/>
    </row>
    <row r="9" spans="3:11" ht="15.6" x14ac:dyDescent="0.3">
      <c r="C9" s="392" t="s">
        <v>170</v>
      </c>
      <c r="D9" s="392"/>
      <c r="E9" s="392"/>
      <c r="F9" s="406" t="s">
        <v>279</v>
      </c>
      <c r="G9" s="407"/>
      <c r="H9" s="407"/>
      <c r="I9" s="407"/>
      <c r="J9" s="407"/>
      <c r="K9" s="408"/>
    </row>
    <row r="10" spans="3:11" x14ac:dyDescent="0.3">
      <c r="C10" s="107"/>
      <c r="D10" s="107"/>
      <c r="E10" s="107"/>
      <c r="F10" s="107"/>
      <c r="G10" s="107"/>
      <c r="H10" s="107"/>
      <c r="I10" s="107"/>
      <c r="J10" s="107"/>
      <c r="K10" s="107"/>
    </row>
    <row r="11" spans="3:11" ht="15.6" x14ac:dyDescent="0.3">
      <c r="C11" s="35" t="s">
        <v>97</v>
      </c>
      <c r="D11" s="107"/>
      <c r="E11" s="107"/>
      <c r="F11" s="107"/>
      <c r="G11" s="107"/>
      <c r="H11" s="107"/>
      <c r="I11" s="107"/>
      <c r="J11" s="107"/>
      <c r="K11" s="107"/>
    </row>
    <row r="12" spans="3:11" ht="15.6" x14ac:dyDescent="0.3">
      <c r="C12" s="392" t="s">
        <v>190</v>
      </c>
      <c r="D12" s="392"/>
      <c r="E12" s="392"/>
      <c r="F12" s="392"/>
      <c r="G12" s="465" t="s">
        <v>280</v>
      </c>
      <c r="H12" s="465"/>
      <c r="I12" s="465"/>
      <c r="J12" s="465"/>
      <c r="K12" s="465"/>
    </row>
    <row r="13" spans="3:11" ht="15.6" x14ac:dyDescent="0.3">
      <c r="C13" s="36" t="s">
        <v>189</v>
      </c>
      <c r="D13" s="36"/>
      <c r="E13" s="36"/>
      <c r="F13" s="36"/>
      <c r="G13" s="465" t="s">
        <v>281</v>
      </c>
      <c r="H13" s="465"/>
      <c r="I13" s="465"/>
      <c r="J13" s="465"/>
      <c r="K13" s="465"/>
    </row>
    <row r="14" spans="3:11" ht="15.6" x14ac:dyDescent="0.3">
      <c r="C14" s="392" t="s">
        <v>100</v>
      </c>
      <c r="D14" s="392"/>
      <c r="E14" s="392"/>
      <c r="F14" s="392"/>
      <c r="G14" s="409" t="s">
        <v>282</v>
      </c>
      <c r="H14" s="409"/>
      <c r="I14" s="409"/>
      <c r="J14" s="409"/>
      <c r="K14" s="409"/>
    </row>
    <row r="15" spans="3:11" ht="15.6" x14ac:dyDescent="0.3">
      <c r="C15" s="392" t="s">
        <v>98</v>
      </c>
      <c r="D15" s="392"/>
      <c r="E15" s="392"/>
      <c r="F15" s="392"/>
      <c r="G15" s="465" t="s">
        <v>283</v>
      </c>
      <c r="H15" s="465"/>
      <c r="I15" s="465"/>
      <c r="J15" s="465"/>
      <c r="K15" s="465"/>
    </row>
    <row r="16" spans="3:11" ht="15.6" x14ac:dyDescent="0.3">
      <c r="C16" s="392" t="s">
        <v>99</v>
      </c>
      <c r="D16" s="392"/>
      <c r="E16" s="392"/>
      <c r="F16" s="392"/>
      <c r="G16" s="410">
        <v>276896</v>
      </c>
      <c r="H16" s="398"/>
      <c r="I16" s="398"/>
      <c r="J16" s="398"/>
      <c r="K16" s="399"/>
    </row>
    <row r="17" spans="3:12" ht="15.6" x14ac:dyDescent="0.3">
      <c r="C17" s="392" t="s">
        <v>101</v>
      </c>
      <c r="D17" s="392"/>
      <c r="E17" s="392"/>
      <c r="F17" s="392"/>
      <c r="G17" s="107"/>
      <c r="H17" s="107"/>
      <c r="I17" s="107"/>
      <c r="J17" s="107"/>
      <c r="K17" s="107"/>
    </row>
    <row r="18" spans="3:12" ht="15.6" x14ac:dyDescent="0.3">
      <c r="C18" s="107"/>
      <c r="D18" s="102" t="s">
        <v>102</v>
      </c>
      <c r="E18" s="136">
        <v>894.7</v>
      </c>
      <c r="F18" s="37"/>
      <c r="G18" s="114" t="s">
        <v>103</v>
      </c>
      <c r="H18" s="3">
        <v>238</v>
      </c>
      <c r="I18" s="107"/>
      <c r="J18" s="102" t="s">
        <v>104</v>
      </c>
      <c r="K18" s="42">
        <v>373</v>
      </c>
    </row>
    <row r="19" spans="3:12" x14ac:dyDescent="0.3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2" ht="15.6" x14ac:dyDescent="0.3">
      <c r="C20" s="35" t="s">
        <v>105</v>
      </c>
      <c r="D20" s="107"/>
      <c r="E20" s="107"/>
      <c r="F20" s="107"/>
      <c r="G20" s="107"/>
      <c r="H20" s="107"/>
      <c r="I20" s="107"/>
      <c r="J20" s="107"/>
      <c r="K20" s="107"/>
    </row>
    <row r="21" spans="3:12" ht="15.6" x14ac:dyDescent="0.3">
      <c r="C21" s="392" t="s">
        <v>106</v>
      </c>
      <c r="D21" s="392"/>
      <c r="E21" s="392"/>
      <c r="F21" s="465" t="s">
        <v>284</v>
      </c>
      <c r="G21" s="465"/>
      <c r="H21" s="465"/>
      <c r="I21" s="465"/>
      <c r="J21" s="465"/>
      <c r="K21" s="465"/>
      <c r="L21" s="10"/>
    </row>
    <row r="22" spans="3:12" x14ac:dyDescent="0.3">
      <c r="C22" s="38"/>
      <c r="D22" s="39"/>
      <c r="E22" s="39"/>
      <c r="F22" s="38" t="s">
        <v>143</v>
      </c>
      <c r="G22" s="39"/>
      <c r="H22" s="39"/>
      <c r="I22" s="39"/>
      <c r="J22" s="39"/>
      <c r="K22" s="39"/>
      <c r="L22" s="39"/>
    </row>
    <row r="23" spans="3:12" x14ac:dyDescent="0.3">
      <c r="C23" s="38"/>
      <c r="D23" s="39"/>
      <c r="E23" s="39"/>
      <c r="F23" s="38"/>
      <c r="G23" s="39"/>
      <c r="H23" s="39"/>
      <c r="I23" s="39"/>
      <c r="J23" s="39"/>
      <c r="K23" s="39"/>
      <c r="L23" s="39"/>
    </row>
    <row r="24" spans="3:12" ht="15.6" x14ac:dyDescent="0.3">
      <c r="C24" s="392" t="s">
        <v>107</v>
      </c>
      <c r="D24" s="392"/>
      <c r="E24" s="392"/>
      <c r="F24" s="465" t="s">
        <v>285</v>
      </c>
      <c r="G24" s="465"/>
      <c r="H24" s="465"/>
      <c r="I24" s="465"/>
      <c r="J24" s="465"/>
      <c r="K24" s="465"/>
      <c r="L24" s="39"/>
    </row>
    <row r="25" spans="3:12" x14ac:dyDescent="0.3">
      <c r="C25" s="38"/>
      <c r="D25" s="39"/>
      <c r="E25" s="39"/>
      <c r="F25" s="38" t="s">
        <v>108</v>
      </c>
      <c r="G25" s="39"/>
      <c r="H25" s="39"/>
      <c r="I25" s="39"/>
      <c r="J25" s="39"/>
      <c r="K25" s="39"/>
      <c r="L25" s="39"/>
    </row>
    <row r="26" spans="3:12" x14ac:dyDescent="0.3">
      <c r="C26" s="38"/>
      <c r="D26" s="39"/>
      <c r="E26" s="39"/>
      <c r="F26" s="38"/>
      <c r="G26" s="39"/>
      <c r="H26" s="39"/>
      <c r="I26" s="39"/>
      <c r="J26" s="39"/>
      <c r="K26" s="39"/>
      <c r="L26" s="39"/>
    </row>
    <row r="27" spans="3:12" ht="15.6" x14ac:dyDescent="0.3">
      <c r="C27" s="396" t="s">
        <v>109</v>
      </c>
      <c r="D27" s="396"/>
      <c r="E27" s="396"/>
      <c r="F27" s="465" t="s">
        <v>286</v>
      </c>
      <c r="G27" s="465"/>
      <c r="H27" s="465"/>
      <c r="I27" s="465"/>
      <c r="J27" s="465"/>
      <c r="K27" s="465"/>
    </row>
    <row r="28" spans="3:12" x14ac:dyDescent="0.3">
      <c r="C28" s="38"/>
      <c r="D28" s="107"/>
      <c r="E28" s="107"/>
      <c r="F28" s="38" t="s">
        <v>112</v>
      </c>
      <c r="G28" s="107"/>
      <c r="H28" s="107"/>
      <c r="I28" s="107"/>
      <c r="J28" s="107"/>
      <c r="K28" s="107"/>
    </row>
    <row r="29" spans="3:12" x14ac:dyDescent="0.3">
      <c r="C29" s="38"/>
      <c r="D29" s="107"/>
      <c r="E29" s="107"/>
      <c r="F29" s="38"/>
      <c r="G29" s="107"/>
      <c r="H29" s="107"/>
      <c r="I29" s="107"/>
      <c r="J29" s="107"/>
      <c r="K29" s="107"/>
    </row>
    <row r="30" spans="3:12" ht="15.6" x14ac:dyDescent="0.3">
      <c r="C30" s="396" t="s">
        <v>110</v>
      </c>
      <c r="D30" s="396"/>
      <c r="E30" s="396"/>
      <c r="F30" s="465" t="s">
        <v>287</v>
      </c>
      <c r="G30" s="465"/>
      <c r="H30" s="465"/>
      <c r="I30" s="465"/>
      <c r="J30" s="465"/>
      <c r="K30" s="465"/>
    </row>
    <row r="31" spans="3:12" x14ac:dyDescent="0.3">
      <c r="C31" s="38"/>
      <c r="D31" s="107"/>
      <c r="E31" s="107"/>
      <c r="F31" s="38" t="s">
        <v>111</v>
      </c>
      <c r="G31" s="107"/>
      <c r="H31" s="107"/>
      <c r="I31" s="107"/>
      <c r="J31" s="107"/>
      <c r="K31" s="107"/>
    </row>
    <row r="32" spans="3:12" x14ac:dyDescent="0.3">
      <c r="C32" s="107"/>
      <c r="D32" s="107"/>
      <c r="E32" s="107"/>
      <c r="F32" s="107"/>
      <c r="G32" s="107"/>
      <c r="H32" s="107"/>
      <c r="I32" s="107"/>
      <c r="J32" s="107"/>
      <c r="K32" s="107"/>
    </row>
    <row r="33" spans="3:11" ht="15.6" x14ac:dyDescent="0.3">
      <c r="C33" s="35" t="s">
        <v>141</v>
      </c>
      <c r="D33" s="107"/>
      <c r="E33" s="107"/>
      <c r="F33" s="107"/>
      <c r="G33" s="107"/>
      <c r="H33" s="107"/>
      <c r="I33" s="107"/>
      <c r="J33" s="107"/>
      <c r="K33" s="107"/>
    </row>
    <row r="34" spans="3:11" ht="15.6" x14ac:dyDescent="0.3">
      <c r="C34" s="392" t="s">
        <v>142</v>
      </c>
      <c r="D34" s="392"/>
      <c r="E34" s="392"/>
      <c r="F34" s="400"/>
      <c r="G34" s="401" t="s">
        <v>288</v>
      </c>
      <c r="H34" s="401"/>
      <c r="I34" s="401"/>
      <c r="J34" s="401"/>
      <c r="K34" s="401"/>
    </row>
    <row r="35" spans="3:11" x14ac:dyDescent="0.3">
      <c r="C35" s="38"/>
      <c r="D35" s="107"/>
      <c r="E35" s="107"/>
      <c r="F35" s="107"/>
      <c r="G35" s="402" t="s">
        <v>146</v>
      </c>
      <c r="H35" s="403"/>
      <c r="I35" s="403"/>
      <c r="J35" s="403"/>
      <c r="K35" s="403"/>
    </row>
    <row r="36" spans="3:11" ht="15.6" x14ac:dyDescent="0.3">
      <c r="C36" s="392" t="s">
        <v>144</v>
      </c>
      <c r="D36" s="392"/>
      <c r="E36" s="392"/>
      <c r="F36" s="400"/>
      <c r="G36" s="401" t="s">
        <v>289</v>
      </c>
      <c r="H36" s="401"/>
      <c r="I36" s="401"/>
      <c r="J36" s="401"/>
      <c r="K36" s="401"/>
    </row>
    <row r="37" spans="3:11" x14ac:dyDescent="0.3">
      <c r="C37" s="38"/>
      <c r="D37" s="107"/>
      <c r="E37" s="107"/>
      <c r="F37" s="107"/>
      <c r="G37" s="391" t="s">
        <v>145</v>
      </c>
      <c r="H37" s="391"/>
      <c r="I37" s="391"/>
      <c r="J37" s="391"/>
      <c r="K37" s="391"/>
    </row>
    <row r="38" spans="3:11" x14ac:dyDescent="0.3">
      <c r="C38" s="38"/>
      <c r="D38" s="107"/>
      <c r="E38" s="107"/>
      <c r="F38" s="107"/>
      <c r="G38" s="40"/>
      <c r="H38" s="40"/>
      <c r="I38" s="40"/>
      <c r="J38" s="40"/>
      <c r="K38" s="40"/>
    </row>
    <row r="39" spans="3:11" ht="15.6" x14ac:dyDescent="0.3">
      <c r="C39" s="35" t="s">
        <v>195</v>
      </c>
      <c r="D39" s="107"/>
      <c r="E39" s="107"/>
      <c r="F39" s="107"/>
      <c r="G39" s="107"/>
      <c r="H39" s="107"/>
      <c r="I39" s="107"/>
      <c r="J39" s="107"/>
      <c r="K39" s="107"/>
    </row>
    <row r="40" spans="3:11" x14ac:dyDescent="0.3">
      <c r="C40" s="386" t="s">
        <v>148</v>
      </c>
      <c r="D40" s="386"/>
      <c r="E40" s="43">
        <v>5</v>
      </c>
      <c r="F40" s="107"/>
      <c r="G40" s="387" t="s">
        <v>150</v>
      </c>
      <c r="H40" s="387"/>
      <c r="I40" s="387"/>
      <c r="J40" s="115">
        <v>6</v>
      </c>
      <c r="K40" s="116"/>
    </row>
    <row r="41" spans="3:11" x14ac:dyDescent="0.3">
      <c r="C41" s="386" t="s">
        <v>149</v>
      </c>
      <c r="D41" s="386"/>
      <c r="E41" s="43">
        <v>2</v>
      </c>
      <c r="F41" s="107"/>
      <c r="G41" s="387" t="s">
        <v>151</v>
      </c>
      <c r="H41" s="387"/>
      <c r="I41" s="387"/>
      <c r="J41" s="115">
        <v>18</v>
      </c>
      <c r="K41" s="116"/>
    </row>
    <row r="42" spans="3:11" x14ac:dyDescent="0.3">
      <c r="C42" s="104"/>
      <c r="D42" s="104"/>
      <c r="E42" s="116"/>
      <c r="F42" s="107"/>
      <c r="G42" s="41" t="s">
        <v>159</v>
      </c>
      <c r="H42" s="103"/>
      <c r="I42" s="103"/>
      <c r="J42" s="117"/>
      <c r="K42" s="116"/>
    </row>
    <row r="43" spans="3:11" x14ac:dyDescent="0.3">
      <c r="C43" s="386" t="s">
        <v>158</v>
      </c>
      <c r="D43" s="386"/>
      <c r="E43" s="386"/>
      <c r="F43" s="386"/>
      <c r="G43" s="118">
        <v>2</v>
      </c>
      <c r="H43" s="107"/>
      <c r="I43" s="107"/>
      <c r="J43" s="107"/>
      <c r="K43" s="116"/>
    </row>
    <row r="44" spans="3:11" x14ac:dyDescent="0.3">
      <c r="C44" s="104" t="s">
        <v>157</v>
      </c>
      <c r="D44" s="104"/>
      <c r="E44" s="388" t="s">
        <v>290</v>
      </c>
      <c r="F44" s="389"/>
      <c r="G44" s="389"/>
      <c r="H44" s="389"/>
      <c r="I44" s="389"/>
      <c r="J44" s="389"/>
      <c r="K44" s="390"/>
    </row>
    <row r="45" spans="3:11" x14ac:dyDescent="0.3">
      <c r="C45" s="104"/>
      <c r="D45" s="104"/>
      <c r="E45" s="114"/>
      <c r="F45" s="107"/>
      <c r="G45" s="107"/>
      <c r="H45" s="107"/>
      <c r="I45" s="107"/>
      <c r="J45" s="107"/>
      <c r="K45" s="119"/>
    </row>
    <row r="46" spans="3:11" x14ac:dyDescent="0.3">
      <c r="C46" s="380" t="s">
        <v>193</v>
      </c>
      <c r="D46" s="381"/>
      <c r="E46" s="381"/>
      <c r="F46" s="381"/>
      <c r="G46" s="381"/>
      <c r="H46" s="105" t="s">
        <v>203</v>
      </c>
      <c r="I46" s="39" t="s">
        <v>156</v>
      </c>
      <c r="J46" s="107"/>
      <c r="K46" s="119"/>
    </row>
    <row r="47" spans="3:11" x14ac:dyDescent="0.3">
      <c r="C47" s="382" t="s">
        <v>192</v>
      </c>
      <c r="D47" s="383"/>
      <c r="E47" s="383"/>
      <c r="F47" s="383"/>
      <c r="G47" s="383"/>
      <c r="H47" s="128" t="s">
        <v>203</v>
      </c>
      <c r="I47" s="39" t="s">
        <v>156</v>
      </c>
      <c r="J47" s="107"/>
      <c r="K47" s="119"/>
    </row>
    <row r="48" spans="3:11" x14ac:dyDescent="0.3">
      <c r="C48" s="383" t="s">
        <v>155</v>
      </c>
      <c r="D48" s="383"/>
      <c r="E48" s="383"/>
      <c r="F48" s="383"/>
      <c r="G48" s="383"/>
      <c r="H48" s="128" t="s">
        <v>203</v>
      </c>
      <c r="I48" s="39" t="s">
        <v>156</v>
      </c>
      <c r="J48" s="107"/>
      <c r="K48" s="119"/>
    </row>
    <row r="49" spans="3:11" ht="15.6" x14ac:dyDescent="0.3">
      <c r="C49" s="36"/>
      <c r="D49" s="107"/>
      <c r="E49" s="107"/>
      <c r="F49" s="107"/>
      <c r="G49" s="107"/>
      <c r="H49" s="103"/>
      <c r="I49" s="107"/>
      <c r="J49" s="107"/>
      <c r="K49" s="107"/>
    </row>
    <row r="50" spans="3:11" ht="15.6" x14ac:dyDescent="0.3">
      <c r="C50" s="35" t="s">
        <v>147</v>
      </c>
      <c r="D50" s="107"/>
      <c r="E50" s="107"/>
      <c r="F50" s="107"/>
      <c r="G50" s="107"/>
      <c r="H50" s="107"/>
      <c r="I50" s="107"/>
      <c r="J50" s="107"/>
      <c r="K50" s="107"/>
    </row>
    <row r="51" spans="3:11" ht="15.6" x14ac:dyDescent="0.3">
      <c r="C51" s="37"/>
      <c r="D51" s="107"/>
      <c r="E51" s="107"/>
      <c r="F51" s="107"/>
      <c r="G51" s="107"/>
      <c r="H51" s="107"/>
      <c r="I51" s="107"/>
      <c r="J51" s="107"/>
      <c r="K51" s="107"/>
    </row>
    <row r="52" spans="3:11" x14ac:dyDescent="0.3">
      <c r="C52" s="384" t="s">
        <v>291</v>
      </c>
      <c r="D52" s="385"/>
      <c r="E52" s="385"/>
      <c r="F52" s="385"/>
      <c r="G52" s="385"/>
      <c r="H52" s="385"/>
      <c r="I52" s="385"/>
      <c r="J52" s="385"/>
      <c r="K52" s="385"/>
    </row>
    <row r="53" spans="3:11" x14ac:dyDescent="0.3">
      <c r="C53" s="107"/>
      <c r="D53" s="107"/>
      <c r="E53" s="107"/>
      <c r="F53" s="107"/>
      <c r="G53" s="107"/>
      <c r="H53" s="107"/>
      <c r="I53" s="107"/>
      <c r="J53" s="107"/>
      <c r="K53" s="107"/>
    </row>
  </sheetData>
  <mergeCells count="43">
    <mergeCell ref="G37:K37"/>
    <mergeCell ref="C46:G46"/>
    <mergeCell ref="C47:G47"/>
    <mergeCell ref="C48:G48"/>
    <mergeCell ref="C52:K52"/>
    <mergeCell ref="C40:D40"/>
    <mergeCell ref="G40:I40"/>
    <mergeCell ref="C41:D41"/>
    <mergeCell ref="G41:I41"/>
    <mergeCell ref="C43:F43"/>
    <mergeCell ref="E44:K44"/>
    <mergeCell ref="C34:F34"/>
    <mergeCell ref="G34:K34"/>
    <mergeCell ref="G35:K35"/>
    <mergeCell ref="C36:F36"/>
    <mergeCell ref="G36:K36"/>
    <mergeCell ref="C24:E24"/>
    <mergeCell ref="F24:K24"/>
    <mergeCell ref="C27:E27"/>
    <mergeCell ref="F27:K27"/>
    <mergeCell ref="C30:E30"/>
    <mergeCell ref="F30:K30"/>
    <mergeCell ref="C16:F16"/>
    <mergeCell ref="G16:K16"/>
    <mergeCell ref="C17:F17"/>
    <mergeCell ref="C21:E21"/>
    <mergeCell ref="F21:K21"/>
    <mergeCell ref="G13:K13"/>
    <mergeCell ref="C14:F14"/>
    <mergeCell ref="G14:K14"/>
    <mergeCell ref="C15:F15"/>
    <mergeCell ref="G15:K15"/>
    <mergeCell ref="C8:E8"/>
    <mergeCell ref="F8:K8"/>
    <mergeCell ref="C9:E9"/>
    <mergeCell ref="F9:K9"/>
    <mergeCell ref="C12:F12"/>
    <mergeCell ref="G12:K12"/>
    <mergeCell ref="C1:K1"/>
    <mergeCell ref="C4:K4"/>
    <mergeCell ref="C5:K5"/>
    <mergeCell ref="C7:E7"/>
    <mergeCell ref="F7:K7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22</vt:i4>
      </vt:variant>
    </vt:vector>
  </HeadingPairs>
  <TitlesOfParts>
    <vt:vector size="22" baseType="lpstr">
      <vt:lpstr>OPISNI PODACI Bjelovar</vt:lpstr>
      <vt:lpstr>OPISNI PODACI Cakovec</vt:lpstr>
      <vt:lpstr>OPISNI PODACI Karlovac1</vt:lpstr>
      <vt:lpstr>OPISNI PODACI Karlovac2</vt:lpstr>
      <vt:lpstr>OPISNI PODACI Koprivnica</vt:lpstr>
      <vt:lpstr>OPISNI PODACI Krizevci</vt:lpstr>
      <vt:lpstr>OPISNI PODACI Rijeka1</vt:lpstr>
      <vt:lpstr>OPISNI PODACI Rijeka2</vt:lpstr>
      <vt:lpstr>OPISNI PODACI Vinkovci</vt:lpstr>
      <vt:lpstr>OPISNI PODACI Zadar</vt:lpstr>
      <vt:lpstr>OPISNI PODACI Zadar2</vt:lpstr>
      <vt:lpstr>ZAGREB_OPISNI PODACI</vt:lpstr>
      <vt:lpstr>ZAGREB_OP (za 2. vozilo)</vt:lpstr>
      <vt:lpstr>1. Službe i vozila '20.</vt:lpstr>
      <vt:lpstr>2. Obuhvat '20.</vt:lpstr>
      <vt:lpstr>3. Zaposlenici, radno vrij. '20</vt:lpstr>
      <vt:lpstr>4. Korisnici i korištenje '20.</vt:lpstr>
      <vt:lpstr>5. Fond '20.</vt:lpstr>
      <vt:lpstr>6. Računalno poslovanje '20.</vt:lpstr>
      <vt:lpstr>7. Br.programa i br posjeta '20</vt:lpstr>
      <vt:lpstr>8. Vrste programa '20.</vt:lpstr>
      <vt:lpstr>9. Financiranje '20.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</dc:creator>
  <cp:lastModifiedBy>Korisnik</cp:lastModifiedBy>
  <cp:lastPrinted>2015-03-18T08:51:40Z</cp:lastPrinted>
  <dcterms:created xsi:type="dcterms:W3CDTF">2011-04-04T06:41:24Z</dcterms:created>
  <dcterms:modified xsi:type="dcterms:W3CDTF">2021-09-29T07:14:25Z</dcterms:modified>
</cp:coreProperties>
</file>